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訓練課\20_委託訓練\13_令和7年度離職者等再就職訓練\出席簿様式\"/>
    </mc:Choice>
  </mc:AlternateContent>
  <xr:revisionPtr revIDLastSave="0" documentId="13_ncr:1_{0C708922-55F4-4311-8A24-96E7FD8CEFD1}" xr6:coauthVersionLast="47" xr6:coauthVersionMax="47" xr10:uidLastSave="{00000000-0000-0000-0000-000000000000}"/>
  <bookViews>
    <workbookView xWindow="-110" yWindow="-110" windowWidth="19420" windowHeight="11500" tabRatio="870" xr2:uid="{00000000-000D-0000-FFFF-FFFF00000000}"/>
  </bookViews>
  <sheets>
    <sheet name="5月" sheetId="11" r:id="rId1"/>
    <sheet name="6月" sheetId="12" r:id="rId2"/>
    <sheet name="7月" sheetId="16" r:id="rId3"/>
    <sheet name="8月" sheetId="17" r:id="rId4"/>
    <sheet name="集計表" sheetId="15" r:id="rId5"/>
  </sheets>
  <externalReferences>
    <externalReference r:id="rId6"/>
  </externalReferences>
  <definedNames>
    <definedName name="_xlnm.Print_Area" localSheetId="0">'5月'!$B$2:$AU$49</definedName>
    <definedName name="_xlnm.Print_Area" localSheetId="1">'6月'!$B$2:$AU$49</definedName>
    <definedName name="_xlnm.Print_Area" localSheetId="2">'7月'!$B$2:$AU$49</definedName>
    <definedName name="_xlnm.Print_Area" localSheetId="3">'8月'!$B$2:$AU$49</definedName>
    <definedName name="_xlnm.Print_Area" localSheetId="4">集計表!$A$1:$AP$44</definedName>
    <definedName name="指導日誌" localSheetId="3">#REF!</definedName>
    <definedName name="指導日誌">#REF!</definedName>
    <definedName name="祝日">[1]訓練計画表!$S$4:$S$10</definedName>
    <definedName name="範囲" localSheetId="3">#REF!</definedName>
    <definedName name="範囲">#REF!</definedName>
    <definedName name="範囲1" localSheetId="3">#REF!</definedName>
    <definedName name="範囲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M13" i="15" l="1"/>
  <c r="AM15" i="15"/>
  <c r="AM17" i="15"/>
  <c r="AM19" i="15"/>
  <c r="AM21" i="15"/>
  <c r="AM23" i="15"/>
  <c r="AM25" i="15"/>
  <c r="AM27" i="15"/>
  <c r="AM29" i="15"/>
  <c r="AM31" i="15"/>
  <c r="AM33" i="15"/>
  <c r="AM35" i="15"/>
  <c r="AM37" i="15"/>
  <c r="AM39" i="15"/>
  <c r="AM11" i="15"/>
  <c r="AD15" i="15"/>
  <c r="AD17" i="15"/>
  <c r="AD19" i="15"/>
  <c r="AD21" i="15"/>
  <c r="AD23" i="15"/>
  <c r="AD25" i="15"/>
  <c r="AD27" i="15"/>
  <c r="AD29" i="15"/>
  <c r="AD31" i="15"/>
  <c r="AD33" i="15"/>
  <c r="AD35" i="15"/>
  <c r="AD37" i="15"/>
  <c r="AD39" i="15"/>
  <c r="AD13" i="15"/>
  <c r="AD11" i="15"/>
  <c r="U13" i="15"/>
  <c r="U15" i="15"/>
  <c r="U17" i="15"/>
  <c r="U19" i="15"/>
  <c r="U21" i="15"/>
  <c r="U23" i="15"/>
  <c r="U25" i="15"/>
  <c r="U27" i="15"/>
  <c r="U29" i="15"/>
  <c r="U31" i="15"/>
  <c r="U33" i="15"/>
  <c r="U35" i="15"/>
  <c r="U37" i="15"/>
  <c r="U39" i="15"/>
  <c r="U11" i="15"/>
  <c r="AH45" i="17"/>
  <c r="AH44" i="17" s="1"/>
  <c r="AH46" i="17"/>
  <c r="AH47" i="17"/>
  <c r="AH48" i="17"/>
  <c r="AH56" i="17"/>
  <c r="AH57" i="17"/>
  <c r="AH49" i="17" s="1"/>
  <c r="AA45" i="17"/>
  <c r="AA44" i="17" s="1"/>
  <c r="AA46" i="17"/>
  <c r="AA47" i="17"/>
  <c r="AA48" i="17"/>
  <c r="AA56" i="17"/>
  <c r="AA57" i="17"/>
  <c r="AA49" i="17" s="1"/>
  <c r="T45" i="17"/>
  <c r="T44" i="17" s="1"/>
  <c r="T46" i="17"/>
  <c r="T47" i="17"/>
  <c r="T48" i="17"/>
  <c r="T56" i="17"/>
  <c r="T57" i="17"/>
  <c r="T49" i="17" s="1"/>
  <c r="M45" i="17"/>
  <c r="M44" i="17" s="1"/>
  <c r="M46" i="17"/>
  <c r="M47" i="17"/>
  <c r="M48" i="17"/>
  <c r="M56" i="17"/>
  <c r="M57" i="17"/>
  <c r="M49" i="17" s="1"/>
  <c r="AJ45" i="16"/>
  <c r="AJ44" i="16" s="1"/>
  <c r="AJ46" i="16"/>
  <c r="AJ47" i="16"/>
  <c r="AJ48" i="16"/>
  <c r="AJ56" i="16"/>
  <c r="AJ57" i="16"/>
  <c r="AJ49" i="16" s="1"/>
  <c r="AD45" i="16"/>
  <c r="AD44" i="16" s="1"/>
  <c r="AD46" i="16"/>
  <c r="AD47" i="16"/>
  <c r="AD48" i="16"/>
  <c r="AD56" i="16"/>
  <c r="AD57" i="16"/>
  <c r="AD49" i="16" s="1"/>
  <c r="W45" i="16"/>
  <c r="W44" i="16" s="1"/>
  <c r="W46" i="16"/>
  <c r="W47" i="16"/>
  <c r="W48" i="16"/>
  <c r="W56" i="16"/>
  <c r="W57" i="16"/>
  <c r="W49" i="16" s="1"/>
  <c r="P45" i="16"/>
  <c r="P44" i="16" s="1"/>
  <c r="P46" i="16"/>
  <c r="P47" i="16"/>
  <c r="P48" i="16"/>
  <c r="P56" i="16"/>
  <c r="P57" i="16"/>
  <c r="P49" i="16" s="1"/>
  <c r="I45" i="16"/>
  <c r="I44" i="16" s="1"/>
  <c r="I46" i="16"/>
  <c r="I47" i="16"/>
  <c r="I48" i="16"/>
  <c r="I56" i="16"/>
  <c r="I57" i="16"/>
  <c r="I49" i="16" s="1"/>
  <c r="AF45" i="12"/>
  <c r="AF44" i="12" s="1"/>
  <c r="AF46" i="12"/>
  <c r="AF47" i="12"/>
  <c r="AF48" i="12"/>
  <c r="AF56" i="12"/>
  <c r="AF57" i="12"/>
  <c r="AF49" i="12" s="1"/>
  <c r="Y45" i="12"/>
  <c r="Y44" i="12" s="1"/>
  <c r="Y46" i="12"/>
  <c r="Y47" i="12"/>
  <c r="Y48" i="12"/>
  <c r="Y56" i="12"/>
  <c r="Y57" i="12"/>
  <c r="Y49" i="12" s="1"/>
  <c r="R45" i="12"/>
  <c r="R44" i="12" s="1"/>
  <c r="R46" i="12"/>
  <c r="R47" i="12"/>
  <c r="R48" i="12"/>
  <c r="R56" i="12"/>
  <c r="R57" i="12"/>
  <c r="R49" i="12" s="1"/>
  <c r="K48" i="12"/>
  <c r="K45" i="12"/>
  <c r="K44" i="12" s="1"/>
  <c r="K46" i="12"/>
  <c r="K47" i="12"/>
  <c r="K56" i="12"/>
  <c r="K57" i="12"/>
  <c r="K49" i="12" s="1"/>
  <c r="AI45" i="11"/>
  <c r="AI44" i="11" s="1"/>
  <c r="AI46" i="11"/>
  <c r="AI47" i="11"/>
  <c r="AI48" i="11"/>
  <c r="AI56" i="11"/>
  <c r="AI57" i="11"/>
  <c r="AI49" i="11" s="1"/>
  <c r="AB45" i="11"/>
  <c r="AB44" i="11" s="1"/>
  <c r="AB46" i="11"/>
  <c r="AB47" i="11"/>
  <c r="AB48" i="11"/>
  <c r="AB56" i="11"/>
  <c r="AB57" i="11"/>
  <c r="AB49" i="11" s="1"/>
  <c r="U45" i="11"/>
  <c r="U44" i="11" s="1"/>
  <c r="U46" i="11"/>
  <c r="U47" i="11"/>
  <c r="U48" i="11"/>
  <c r="U56" i="11"/>
  <c r="U57" i="11"/>
  <c r="U49" i="11" s="1"/>
  <c r="N45" i="11"/>
  <c r="N44" i="11" s="1"/>
  <c r="N46" i="11"/>
  <c r="N47" i="11"/>
  <c r="N48" i="11"/>
  <c r="N56" i="11"/>
  <c r="N57" i="11"/>
  <c r="N49" i="11" s="1"/>
  <c r="G45" i="11"/>
  <c r="G44" i="11" s="1"/>
  <c r="G46" i="11"/>
  <c r="G47" i="11"/>
  <c r="G48" i="11"/>
  <c r="G56" i="11"/>
  <c r="G57" i="11"/>
  <c r="G49" i="11" s="1"/>
  <c r="AG45" i="16" l="1"/>
  <c r="AG44" i="16" s="1"/>
  <c r="AG46" i="16"/>
  <c r="AG47" i="16"/>
  <c r="AG48" i="16"/>
  <c r="AG56" i="16"/>
  <c r="AG57" i="16"/>
  <c r="AG49" i="16" s="1"/>
  <c r="Z45" i="16"/>
  <c r="Z44" i="16" s="1"/>
  <c r="Z46" i="16"/>
  <c r="Z47" i="16"/>
  <c r="Z48" i="16"/>
  <c r="Z49" i="16"/>
  <c r="S45" i="16"/>
  <c r="S44" i="16" s="1"/>
  <c r="S46" i="16"/>
  <c r="S47" i="16"/>
  <c r="S48" i="16"/>
  <c r="S56" i="16"/>
  <c r="S57" i="16"/>
  <c r="S49" i="16" s="1"/>
  <c r="L45" i="16"/>
  <c r="L44" i="16" s="1"/>
  <c r="L46" i="16"/>
  <c r="L47" i="16"/>
  <c r="L48" i="16"/>
  <c r="L56" i="16"/>
  <c r="L57" i="16"/>
  <c r="L49" i="16" s="1"/>
  <c r="AJ12" i="16"/>
  <c r="I48" i="17"/>
  <c r="J48" i="17"/>
  <c r="K48" i="17"/>
  <c r="L48" i="17"/>
  <c r="Q48" i="17"/>
  <c r="R48" i="17"/>
  <c r="S48" i="17"/>
  <c r="W48" i="17"/>
  <c r="X48" i="17"/>
  <c r="Y48" i="17"/>
  <c r="Z48" i="17"/>
  <c r="AD48" i="17"/>
  <c r="AE48" i="17"/>
  <c r="AF48" i="17"/>
  <c r="AG48" i="17"/>
  <c r="I45" i="17"/>
  <c r="I44" i="17" s="1"/>
  <c r="I46" i="17"/>
  <c r="I47" i="17"/>
  <c r="I56" i="17"/>
  <c r="I57" i="17"/>
  <c r="I49" i="17" s="1"/>
  <c r="G48" i="16"/>
  <c r="H48" i="16"/>
  <c r="M48" i="16"/>
  <c r="N48" i="16"/>
  <c r="O48" i="16"/>
  <c r="T48" i="16"/>
  <c r="U48" i="16"/>
  <c r="V48" i="16"/>
  <c r="AA48" i="16"/>
  <c r="AB48" i="16"/>
  <c r="AC48" i="16"/>
  <c r="AH48" i="16"/>
  <c r="AI48" i="16"/>
  <c r="F48" i="16"/>
  <c r="AE45" i="11"/>
  <c r="AE44" i="11" s="1"/>
  <c r="AE46" i="11"/>
  <c r="AE47" i="11"/>
  <c r="AE48" i="11"/>
  <c r="AE56" i="11"/>
  <c r="AE57" i="11"/>
  <c r="AE49" i="11" s="1"/>
  <c r="X45" i="11"/>
  <c r="X44" i="11" s="1"/>
  <c r="X46" i="11"/>
  <c r="X47" i="11"/>
  <c r="X48" i="11"/>
  <c r="X56" i="11"/>
  <c r="X57" i="11"/>
  <c r="X49" i="11" s="1"/>
  <c r="Q45" i="11"/>
  <c r="Q44" i="11" s="1"/>
  <c r="Q46" i="11"/>
  <c r="Q47" i="11"/>
  <c r="Q48" i="11"/>
  <c r="Q56" i="11"/>
  <c r="Q57" i="11"/>
  <c r="Q49" i="11" s="1"/>
  <c r="AI56" i="12"/>
  <c r="AI57" i="12"/>
  <c r="AI49" i="12" s="1"/>
  <c r="AB56" i="12"/>
  <c r="AB57" i="12"/>
  <c r="AB49" i="12" s="1"/>
  <c r="U56" i="12"/>
  <c r="U57" i="12"/>
  <c r="U49" i="12" s="1"/>
  <c r="N56" i="12"/>
  <c r="N57" i="12"/>
  <c r="N49" i="12" s="1"/>
  <c r="G56" i="12"/>
  <c r="G57" i="12"/>
  <c r="G49" i="12" s="1"/>
  <c r="AD44" i="12"/>
  <c r="G45" i="12"/>
  <c r="G44" i="12" s="1"/>
  <c r="H45" i="12"/>
  <c r="H44" i="12" s="1"/>
  <c r="I45" i="12"/>
  <c r="I44" i="12" s="1"/>
  <c r="J45" i="12"/>
  <c r="J44" i="12" s="1"/>
  <c r="N45" i="12"/>
  <c r="N44" i="12" s="1"/>
  <c r="O45" i="12"/>
  <c r="O44" i="12" s="1"/>
  <c r="P45" i="12"/>
  <c r="P44" i="12" s="1"/>
  <c r="Q45" i="12"/>
  <c r="Q44" i="12" s="1"/>
  <c r="U45" i="12"/>
  <c r="U44" i="12" s="1"/>
  <c r="V45" i="12"/>
  <c r="V44" i="12" s="1"/>
  <c r="W45" i="12"/>
  <c r="W44" i="12" s="1"/>
  <c r="X45" i="12"/>
  <c r="X44" i="12" s="1"/>
  <c r="AB45" i="12"/>
  <c r="AB44" i="12" s="1"/>
  <c r="AC45" i="12"/>
  <c r="AC44" i="12" s="1"/>
  <c r="AD45" i="12"/>
  <c r="AE45" i="12"/>
  <c r="AE44" i="12" s="1"/>
  <c r="AI45" i="12"/>
  <c r="AI44" i="12" s="1"/>
  <c r="G46" i="12"/>
  <c r="H46" i="12"/>
  <c r="I46" i="12"/>
  <c r="J46" i="12"/>
  <c r="N46" i="12"/>
  <c r="O46" i="12"/>
  <c r="P46" i="12"/>
  <c r="Q46" i="12"/>
  <c r="U46" i="12"/>
  <c r="V46" i="12"/>
  <c r="W46" i="12"/>
  <c r="X46" i="12"/>
  <c r="AB46" i="12"/>
  <c r="AC46" i="12"/>
  <c r="AD46" i="12"/>
  <c r="AE46" i="12"/>
  <c r="AI46" i="12"/>
  <c r="G47" i="12"/>
  <c r="H47" i="12"/>
  <c r="I47" i="12"/>
  <c r="J47" i="12"/>
  <c r="N47" i="12"/>
  <c r="O47" i="12"/>
  <c r="P47" i="12"/>
  <c r="Q47" i="12"/>
  <c r="U47" i="12"/>
  <c r="V47" i="12"/>
  <c r="W47" i="12"/>
  <c r="X47" i="12"/>
  <c r="AB47" i="12"/>
  <c r="AC47" i="12"/>
  <c r="AD47" i="12"/>
  <c r="AE47" i="12"/>
  <c r="AI47" i="12"/>
  <c r="G48" i="12"/>
  <c r="H48" i="12"/>
  <c r="I48" i="12"/>
  <c r="J48" i="12"/>
  <c r="N48" i="12"/>
  <c r="O48" i="12"/>
  <c r="P48" i="12"/>
  <c r="Q48" i="12"/>
  <c r="U48" i="12"/>
  <c r="V48" i="12"/>
  <c r="W48" i="12"/>
  <c r="X48" i="12"/>
  <c r="AB48" i="12"/>
  <c r="AC48" i="12"/>
  <c r="AD48" i="12"/>
  <c r="AE48" i="12"/>
  <c r="AI48" i="12"/>
  <c r="L48" i="11"/>
  <c r="L47" i="11"/>
  <c r="L46" i="11"/>
  <c r="M48" i="11"/>
  <c r="R48" i="11"/>
  <c r="S48" i="11"/>
  <c r="T48" i="11"/>
  <c r="Y48" i="11"/>
  <c r="Z48" i="11"/>
  <c r="AA48" i="11"/>
  <c r="AF48" i="11"/>
  <c r="AG48" i="11"/>
  <c r="AH48" i="11"/>
  <c r="F48" i="11"/>
  <c r="S57" i="17" l="1"/>
  <c r="R57" i="17"/>
  <c r="Q57" i="17"/>
  <c r="Q49" i="17" s="1"/>
  <c r="S56" i="17"/>
  <c r="R56" i="17"/>
  <c r="Q56" i="17"/>
  <c r="S49" i="17"/>
  <c r="R49" i="17"/>
  <c r="S47" i="17"/>
  <c r="R47" i="17"/>
  <c r="Q47" i="17"/>
  <c r="S46" i="17"/>
  <c r="R46" i="17"/>
  <c r="Q46" i="17"/>
  <c r="S45" i="17"/>
  <c r="S44" i="17" s="1"/>
  <c r="R45" i="17"/>
  <c r="R44" i="17" s="1"/>
  <c r="Q45" i="17"/>
  <c r="Q44" i="17" s="1"/>
  <c r="T45" i="16"/>
  <c r="T44" i="16" s="1"/>
  <c r="T46" i="16"/>
  <c r="T47" i="16"/>
  <c r="T56" i="16"/>
  <c r="T57" i="16"/>
  <c r="T49" i="16" s="1"/>
  <c r="W57" i="17"/>
  <c r="W49" i="17" s="1"/>
  <c r="AD57" i="17"/>
  <c r="AD49" i="17" s="1"/>
  <c r="AD45" i="17"/>
  <c r="AD44" i="17" s="1"/>
  <c r="AD46" i="17"/>
  <c r="AD47" i="17"/>
  <c r="AD56" i="17"/>
  <c r="W45" i="17"/>
  <c r="W44" i="17" s="1"/>
  <c r="W46" i="17"/>
  <c r="W47" i="17"/>
  <c r="W56" i="17"/>
  <c r="R12" i="17"/>
  <c r="S12" i="17"/>
  <c r="T12" i="17"/>
  <c r="Q12" i="17"/>
  <c r="AI3" i="17" l="1"/>
  <c r="AI3" i="11" s="1"/>
  <c r="AC3" i="11"/>
  <c r="D4" i="15" l="1"/>
  <c r="D5" i="15"/>
  <c r="D3" i="15"/>
  <c r="D9" i="17"/>
  <c r="D8" i="17"/>
  <c r="D7" i="17"/>
  <c r="D9" i="16"/>
  <c r="D8" i="16"/>
  <c r="D7" i="16"/>
  <c r="D8" i="12"/>
  <c r="D9" i="12"/>
  <c r="D7" i="12"/>
  <c r="C38" i="15"/>
  <c r="C36" i="15"/>
  <c r="C34" i="15"/>
  <c r="C32" i="15"/>
  <c r="C30" i="15"/>
  <c r="C28" i="15"/>
  <c r="C26" i="15"/>
  <c r="C24" i="15"/>
  <c r="C22" i="15"/>
  <c r="C20" i="15"/>
  <c r="C18" i="15"/>
  <c r="C16" i="15"/>
  <c r="C14" i="15"/>
  <c r="C12" i="15"/>
  <c r="C10" i="15"/>
  <c r="C41" i="17"/>
  <c r="C39" i="17"/>
  <c r="C37" i="17"/>
  <c r="C35" i="17"/>
  <c r="C33" i="17"/>
  <c r="C31" i="17"/>
  <c r="C29" i="17"/>
  <c r="C27" i="17"/>
  <c r="C25" i="17"/>
  <c r="C23" i="17"/>
  <c r="C21" i="17"/>
  <c r="C19" i="17"/>
  <c r="C17" i="17"/>
  <c r="C15" i="17"/>
  <c r="C13" i="17"/>
  <c r="C41" i="16"/>
  <c r="C39" i="16"/>
  <c r="C37" i="16"/>
  <c r="C35" i="16"/>
  <c r="C33" i="16"/>
  <c r="C31" i="16"/>
  <c r="C29" i="16"/>
  <c r="C27" i="16"/>
  <c r="C25" i="16"/>
  <c r="C23" i="16"/>
  <c r="C21" i="16"/>
  <c r="C19" i="16"/>
  <c r="C17" i="16"/>
  <c r="C15" i="16"/>
  <c r="C13" i="16"/>
  <c r="C15" i="12"/>
  <c r="C17" i="12"/>
  <c r="C19" i="12"/>
  <c r="C21" i="12"/>
  <c r="C23" i="12"/>
  <c r="C25" i="12"/>
  <c r="C27" i="12"/>
  <c r="C29" i="12"/>
  <c r="C31" i="12"/>
  <c r="C33" i="12"/>
  <c r="C35" i="12"/>
  <c r="C37" i="12"/>
  <c r="C39" i="12"/>
  <c r="C41" i="12"/>
  <c r="C13" i="12"/>
  <c r="H45" i="16" l="1"/>
  <c r="H44" i="16" s="1"/>
  <c r="M45" i="16"/>
  <c r="M44" i="16" s="1"/>
  <c r="N45" i="16"/>
  <c r="N44" i="16" s="1"/>
  <c r="O45" i="16"/>
  <c r="O44" i="16" s="1"/>
  <c r="U45" i="16"/>
  <c r="U44" i="16" s="1"/>
  <c r="V45" i="16"/>
  <c r="V44" i="16" s="1"/>
  <c r="AA45" i="16"/>
  <c r="AA44" i="16" s="1"/>
  <c r="AB45" i="16"/>
  <c r="AB44" i="16" s="1"/>
  <c r="AC45" i="16"/>
  <c r="AC44" i="16" s="1"/>
  <c r="AH45" i="16"/>
  <c r="AH44" i="16" s="1"/>
  <c r="AI45" i="16"/>
  <c r="AI44" i="16" s="1"/>
  <c r="H46" i="16"/>
  <c r="M46" i="16"/>
  <c r="N46" i="16"/>
  <c r="O46" i="16"/>
  <c r="U46" i="16"/>
  <c r="V46" i="16"/>
  <c r="AA46" i="16"/>
  <c r="AB46" i="16"/>
  <c r="AC46" i="16"/>
  <c r="AH46" i="16"/>
  <c r="AI46" i="16"/>
  <c r="H47" i="16"/>
  <c r="M47" i="16"/>
  <c r="N47" i="16"/>
  <c r="O47" i="16"/>
  <c r="U47" i="16"/>
  <c r="V47" i="16"/>
  <c r="AA47" i="16"/>
  <c r="AB47" i="16"/>
  <c r="AC47" i="16"/>
  <c r="AH47" i="16"/>
  <c r="AI47" i="16"/>
  <c r="AG47" i="17"/>
  <c r="AF47" i="17"/>
  <c r="AE47" i="17"/>
  <c r="Z47" i="17"/>
  <c r="Y47" i="17"/>
  <c r="X47" i="17"/>
  <c r="L47" i="17"/>
  <c r="K47" i="17"/>
  <c r="J47" i="17"/>
  <c r="AG46" i="17"/>
  <c r="AF46" i="17"/>
  <c r="AE46" i="17"/>
  <c r="Z46" i="17"/>
  <c r="Y46" i="17"/>
  <c r="X46" i="17"/>
  <c r="L46" i="17"/>
  <c r="K46" i="17"/>
  <c r="J46" i="17"/>
  <c r="AG45" i="17"/>
  <c r="AG44" i="17" s="1"/>
  <c r="AF45" i="17"/>
  <c r="AF44" i="17" s="1"/>
  <c r="AE45" i="17"/>
  <c r="AE44" i="17" s="1"/>
  <c r="Z45" i="17"/>
  <c r="Z44" i="17" s="1"/>
  <c r="Y45" i="17"/>
  <c r="Y44" i="17" s="1"/>
  <c r="X45" i="17"/>
  <c r="X44" i="17" s="1"/>
  <c r="L45" i="17"/>
  <c r="L44" i="17" s="1"/>
  <c r="K45" i="17"/>
  <c r="K44" i="17" s="1"/>
  <c r="J45" i="17"/>
  <c r="J44" i="17" s="1"/>
  <c r="G47" i="16"/>
  <c r="F47" i="16"/>
  <c r="G46" i="16"/>
  <c r="F46" i="16"/>
  <c r="G45" i="16"/>
  <c r="G44" i="16" s="1"/>
  <c r="F45" i="16"/>
  <c r="F44" i="16" s="1"/>
  <c r="L45" i="11"/>
  <c r="M45" i="11"/>
  <c r="R45" i="11"/>
  <c r="S45" i="11"/>
  <c r="T45" i="11"/>
  <c r="Y45" i="11"/>
  <c r="Z45" i="11"/>
  <c r="AA45" i="11"/>
  <c r="AF45" i="11"/>
  <c r="AG45" i="11"/>
  <c r="AH45" i="11"/>
  <c r="M46" i="11"/>
  <c r="R46" i="11"/>
  <c r="S46" i="11"/>
  <c r="T46" i="11"/>
  <c r="Y46" i="11"/>
  <c r="Z46" i="11"/>
  <c r="AA46" i="11"/>
  <c r="AF46" i="11"/>
  <c r="AG46" i="11"/>
  <c r="AH46" i="11"/>
  <c r="M47" i="11"/>
  <c r="R47" i="11"/>
  <c r="S47" i="11"/>
  <c r="T47" i="11"/>
  <c r="Y47" i="11"/>
  <c r="Z47" i="11"/>
  <c r="AA47" i="11"/>
  <c r="AF47" i="11"/>
  <c r="AG47" i="11"/>
  <c r="AH47" i="11"/>
  <c r="F47" i="11"/>
  <c r="F46" i="11"/>
  <c r="F45" i="11"/>
  <c r="AL13" i="17" l="1"/>
  <c r="AL13" i="16"/>
  <c r="AL13" i="12" l="1"/>
  <c r="O10" i="15" s="1"/>
  <c r="AN13" i="11"/>
  <c r="AL13" i="11"/>
  <c r="AJ12" i="11" l="1"/>
  <c r="U12" i="16"/>
  <c r="U56" i="16"/>
  <c r="U57" i="16"/>
  <c r="U49" i="16" s="1"/>
  <c r="P12" i="16"/>
  <c r="Q12" i="16"/>
  <c r="V12" i="12"/>
  <c r="V56" i="12"/>
  <c r="V57" i="12"/>
  <c r="V49" i="12" s="1"/>
  <c r="AR20" i="17" l="1"/>
  <c r="AR24" i="16"/>
  <c r="AR32" i="12"/>
  <c r="AR20" i="12"/>
  <c r="AR34" i="11"/>
  <c r="AR18" i="11"/>
  <c r="AR18" i="16"/>
  <c r="AG3" i="16" l="1"/>
  <c r="AG3" i="11" s="1"/>
  <c r="AE3" i="12"/>
  <c r="AE3" i="11" s="1"/>
  <c r="AN41" i="17" l="1"/>
  <c r="AL41" i="17"/>
  <c r="AN39" i="17"/>
  <c r="AL39" i="17"/>
  <c r="AN37" i="17"/>
  <c r="AL37" i="17"/>
  <c r="AN35" i="17"/>
  <c r="AL35" i="17"/>
  <c r="AN33" i="17"/>
  <c r="AL33" i="17"/>
  <c r="AN31" i="17"/>
  <c r="AL31" i="17"/>
  <c r="AN29" i="17"/>
  <c r="AL29" i="17"/>
  <c r="AN27" i="17"/>
  <c r="AL27" i="17"/>
  <c r="AN25" i="17"/>
  <c r="AL25" i="17"/>
  <c r="AN23" i="17"/>
  <c r="AL23" i="17"/>
  <c r="AN21" i="17"/>
  <c r="AL21" i="17"/>
  <c r="AN19" i="17"/>
  <c r="AL19" i="17"/>
  <c r="AN17" i="17"/>
  <c r="AL17" i="17"/>
  <c r="AN15" i="17"/>
  <c r="AL15" i="17"/>
  <c r="AN13" i="17"/>
  <c r="AN41" i="16"/>
  <c r="AL41" i="16"/>
  <c r="AN39" i="16"/>
  <c r="AL39" i="16"/>
  <c r="AN37" i="16"/>
  <c r="AL37" i="16"/>
  <c r="AN35" i="16"/>
  <c r="AL35" i="16"/>
  <c r="AN33" i="16"/>
  <c r="AL33" i="16"/>
  <c r="AN31" i="16"/>
  <c r="AL31" i="16"/>
  <c r="AN29" i="16"/>
  <c r="AL29" i="16"/>
  <c r="AN27" i="16"/>
  <c r="AL27" i="16"/>
  <c r="AN25" i="16"/>
  <c r="AL25" i="16"/>
  <c r="AN23" i="16"/>
  <c r="AL23" i="16"/>
  <c r="AN21" i="16"/>
  <c r="AL21" i="16"/>
  <c r="AN19" i="16"/>
  <c r="AL19" i="16"/>
  <c r="AN17" i="16"/>
  <c r="AL17" i="16"/>
  <c r="AN15" i="16"/>
  <c r="AL15" i="16"/>
  <c r="AN13" i="16"/>
  <c r="AN41" i="12"/>
  <c r="AL41" i="12"/>
  <c r="AN39" i="12"/>
  <c r="AL39" i="12"/>
  <c r="AN37" i="12"/>
  <c r="AL37" i="12"/>
  <c r="AN35" i="12"/>
  <c r="AL35" i="12"/>
  <c r="AN33" i="12"/>
  <c r="AL33" i="12"/>
  <c r="AN31" i="12"/>
  <c r="AL31" i="12"/>
  <c r="AN29" i="12"/>
  <c r="AL29" i="12"/>
  <c r="AN27" i="12"/>
  <c r="AL27" i="12"/>
  <c r="AN25" i="12"/>
  <c r="AL25" i="12"/>
  <c r="AN23" i="12"/>
  <c r="AL23" i="12"/>
  <c r="AN21" i="12"/>
  <c r="AL21" i="12"/>
  <c r="AN19" i="12"/>
  <c r="AL19" i="12"/>
  <c r="AN17" i="12"/>
  <c r="AL17" i="12"/>
  <c r="AN15" i="12"/>
  <c r="AL15" i="12"/>
  <c r="AN13" i="12"/>
  <c r="AN41" i="11"/>
  <c r="AL41" i="11"/>
  <c r="AK41" i="11"/>
  <c r="AN39" i="11"/>
  <c r="AL39" i="11"/>
  <c r="AK39" i="11"/>
  <c r="AN37" i="11"/>
  <c r="AL37" i="11"/>
  <c r="AK37" i="11"/>
  <c r="AN35" i="11"/>
  <c r="AL35" i="11"/>
  <c r="AK35" i="11"/>
  <c r="AN33" i="11"/>
  <c r="AL33" i="11"/>
  <c r="AK33" i="11"/>
  <c r="AN31" i="11"/>
  <c r="AL31" i="11"/>
  <c r="AK31" i="11"/>
  <c r="AN29" i="11"/>
  <c r="AL29" i="11"/>
  <c r="AK29" i="11"/>
  <c r="AN27" i="11"/>
  <c r="AL27" i="11"/>
  <c r="AK27" i="11"/>
  <c r="AN25" i="11"/>
  <c r="AL25" i="11"/>
  <c r="AK25" i="11"/>
  <c r="AN23" i="11"/>
  <c r="AL23" i="11"/>
  <c r="AK23" i="11"/>
  <c r="AN21" i="11"/>
  <c r="AL21" i="11"/>
  <c r="AK21" i="11"/>
  <c r="AN19" i="11"/>
  <c r="AL19" i="11"/>
  <c r="AK19" i="11"/>
  <c r="AN17" i="11"/>
  <c r="AL17" i="11"/>
  <c r="AK17" i="11"/>
  <c r="AN15" i="11"/>
  <c r="AE56" i="17" l="1"/>
  <c r="AF56" i="17"/>
  <c r="AE57" i="17"/>
  <c r="AE49" i="17" s="1"/>
  <c r="AF57" i="17"/>
  <c r="AF49" i="17" s="1"/>
  <c r="X56" i="17"/>
  <c r="Y56" i="17"/>
  <c r="X57" i="17"/>
  <c r="X49" i="17" s="1"/>
  <c r="Y57" i="17"/>
  <c r="Y49" i="17" s="1"/>
  <c r="J56" i="17"/>
  <c r="K56" i="17"/>
  <c r="J57" i="17"/>
  <c r="J49" i="17" s="1"/>
  <c r="K57" i="17"/>
  <c r="K49" i="17" s="1"/>
  <c r="AP41" i="17"/>
  <c r="AP39" i="17"/>
  <c r="AP37" i="17"/>
  <c r="AP35" i="17"/>
  <c r="AP33" i="17"/>
  <c r="AP31" i="17"/>
  <c r="AP29" i="17"/>
  <c r="AP27" i="17"/>
  <c r="AP25" i="17"/>
  <c r="AP23" i="17"/>
  <c r="AP21" i="17"/>
  <c r="AP19" i="17"/>
  <c r="AP17" i="17"/>
  <c r="AP15" i="17"/>
  <c r="AP13" i="17"/>
  <c r="AP41" i="16"/>
  <c r="AP39" i="16"/>
  <c r="AP37" i="16"/>
  <c r="AP35" i="16"/>
  <c r="AP33" i="16"/>
  <c r="AP31" i="16"/>
  <c r="AP29" i="16"/>
  <c r="AP27" i="16"/>
  <c r="AP25" i="16"/>
  <c r="AP23" i="16"/>
  <c r="AP21" i="16"/>
  <c r="AP19" i="16"/>
  <c r="AP17" i="16"/>
  <c r="AP15" i="16"/>
  <c r="AP13" i="16"/>
  <c r="AO41" i="17"/>
  <c r="AM41" i="17" s="1"/>
  <c r="AO39" i="17"/>
  <c r="AM39" i="17" s="1"/>
  <c r="AO37" i="17"/>
  <c r="AO35" i="17"/>
  <c r="AO33" i="17"/>
  <c r="AM33" i="17" s="1"/>
  <c r="AO31" i="17"/>
  <c r="AM31" i="17" s="1"/>
  <c r="AO29" i="17"/>
  <c r="AM29" i="17" s="1"/>
  <c r="AO27" i="17"/>
  <c r="AO25" i="17"/>
  <c r="AO23" i="17"/>
  <c r="AM23" i="17" s="1"/>
  <c r="AO21" i="17"/>
  <c r="AM21" i="17" s="1"/>
  <c r="AO19" i="17"/>
  <c r="AO17" i="17"/>
  <c r="AM17" i="17" s="1"/>
  <c r="AO15" i="17"/>
  <c r="AM15" i="17" s="1"/>
  <c r="AO13" i="17"/>
  <c r="AM13" i="17" s="1"/>
  <c r="AH10" i="15" s="1"/>
  <c r="AO41" i="16"/>
  <c r="AO39" i="16"/>
  <c r="AM39" i="16" s="1"/>
  <c r="AO37" i="16"/>
  <c r="AM37" i="16" s="1"/>
  <c r="AO35" i="16"/>
  <c r="AM35" i="16" s="1"/>
  <c r="AO33" i="16"/>
  <c r="AO31" i="16"/>
  <c r="AM31" i="16" s="1"/>
  <c r="AO29" i="16"/>
  <c r="AM29" i="16" s="1"/>
  <c r="AO27" i="16"/>
  <c r="AM27" i="16" s="1"/>
  <c r="AO25" i="16"/>
  <c r="AO23" i="16"/>
  <c r="AM23" i="16" s="1"/>
  <c r="AO21" i="16"/>
  <c r="AM21" i="16" s="1"/>
  <c r="AO19" i="16"/>
  <c r="AM19" i="16" s="1"/>
  <c r="AO17" i="16"/>
  <c r="AO15" i="16"/>
  <c r="AM15" i="16" s="1"/>
  <c r="AO13" i="16"/>
  <c r="AM13" i="16" s="1"/>
  <c r="AP41" i="12"/>
  <c r="AO41" i="12"/>
  <c r="AP39" i="12"/>
  <c r="AO39" i="12"/>
  <c r="AP37" i="12"/>
  <c r="AO37" i="12"/>
  <c r="AP35" i="12"/>
  <c r="AO35" i="12"/>
  <c r="AP33" i="12"/>
  <c r="AO33" i="12"/>
  <c r="AM33" i="12" s="1"/>
  <c r="AP31" i="12"/>
  <c r="AO31" i="12"/>
  <c r="AP29" i="12"/>
  <c r="AO29" i="12"/>
  <c r="AP27" i="12"/>
  <c r="AO27" i="12"/>
  <c r="AP25" i="12"/>
  <c r="AO25" i="12"/>
  <c r="AP23" i="12"/>
  <c r="AO23" i="12"/>
  <c r="AP21" i="12"/>
  <c r="AO21" i="12"/>
  <c r="AM21" i="12" s="1"/>
  <c r="AP19" i="12"/>
  <c r="AO19" i="12"/>
  <c r="AP17" i="12"/>
  <c r="AO17" i="12"/>
  <c r="AP15" i="12"/>
  <c r="AO15" i="12"/>
  <c r="AP13" i="12"/>
  <c r="AO13" i="12"/>
  <c r="AC56" i="12"/>
  <c r="AD56" i="12"/>
  <c r="AC57" i="12"/>
  <c r="AC49" i="12" s="1"/>
  <c r="AD57" i="12"/>
  <c r="AD49" i="12" s="1"/>
  <c r="W56" i="12"/>
  <c r="X56" i="12"/>
  <c r="W57" i="12"/>
  <c r="W49" i="12" s="1"/>
  <c r="X57" i="12"/>
  <c r="X49" i="12" s="1"/>
  <c r="O56" i="12"/>
  <c r="P56" i="12"/>
  <c r="O57" i="12"/>
  <c r="O49" i="12" s="1"/>
  <c r="P57" i="12"/>
  <c r="P49" i="12" s="1"/>
  <c r="H56" i="12"/>
  <c r="I56" i="12"/>
  <c r="H57" i="12"/>
  <c r="H49" i="12" s="1"/>
  <c r="I57" i="12"/>
  <c r="I49" i="12" s="1"/>
  <c r="AM13" i="12" l="1"/>
  <c r="AM25" i="12"/>
  <c r="AM37" i="12"/>
  <c r="AM25" i="17"/>
  <c r="AM17" i="12"/>
  <c r="AM29" i="12"/>
  <c r="AM19" i="17"/>
  <c r="AM27" i="17"/>
  <c r="AM17" i="16"/>
  <c r="AM25" i="16"/>
  <c r="AM33" i="16"/>
  <c r="AM41" i="16"/>
  <c r="AM35" i="17"/>
  <c r="AM37" i="17"/>
  <c r="AM41" i="12"/>
  <c r="AM15" i="12"/>
  <c r="AM19" i="12"/>
  <c r="AM23" i="12"/>
  <c r="AM27" i="12"/>
  <c r="AM31" i="12"/>
  <c r="AM35" i="12"/>
  <c r="AM39" i="12"/>
  <c r="AK10" i="15"/>
  <c r="AK12" i="15"/>
  <c r="AK14" i="15"/>
  <c r="AK16" i="15"/>
  <c r="AK18" i="15"/>
  <c r="AK20" i="15"/>
  <c r="AK22" i="15"/>
  <c r="AK24" i="15"/>
  <c r="AK26" i="15"/>
  <c r="AK28" i="15"/>
  <c r="AK30" i="15"/>
  <c r="AK32" i="15"/>
  <c r="AK34" i="15"/>
  <c r="AK36" i="15"/>
  <c r="AK38" i="15"/>
  <c r="AB10" i="15"/>
  <c r="AB12" i="15"/>
  <c r="AB14" i="15"/>
  <c r="AB16" i="15"/>
  <c r="AB18" i="15"/>
  <c r="AB20" i="15"/>
  <c r="AB22" i="15"/>
  <c r="AB24" i="15"/>
  <c r="AB26" i="15"/>
  <c r="AB28" i="15"/>
  <c r="AB30" i="15"/>
  <c r="AB32" i="15"/>
  <c r="AB34" i="15"/>
  <c r="AB36" i="15"/>
  <c r="AB38" i="15"/>
  <c r="S10" i="15"/>
  <c r="S12" i="15"/>
  <c r="S14" i="15"/>
  <c r="S16" i="15"/>
  <c r="S18" i="15"/>
  <c r="S20" i="15"/>
  <c r="S22" i="15"/>
  <c r="S24" i="15"/>
  <c r="S26" i="15"/>
  <c r="S28" i="15"/>
  <c r="S30" i="15"/>
  <c r="S32" i="15"/>
  <c r="S34" i="15"/>
  <c r="S36" i="15"/>
  <c r="S38" i="15"/>
  <c r="AP13" i="11"/>
  <c r="J10" i="15" s="1"/>
  <c r="AP41" i="11"/>
  <c r="J38" i="15" s="1"/>
  <c r="AO41" i="11"/>
  <c r="AP39" i="11"/>
  <c r="J36" i="15" s="1"/>
  <c r="AO39" i="11"/>
  <c r="AP37" i="11"/>
  <c r="J34" i="15" s="1"/>
  <c r="AO37" i="11"/>
  <c r="AP35" i="11"/>
  <c r="J32" i="15" s="1"/>
  <c r="AO35" i="11"/>
  <c r="AP33" i="11"/>
  <c r="J30" i="15" s="1"/>
  <c r="AO33" i="11"/>
  <c r="AP31" i="11"/>
  <c r="J28" i="15" s="1"/>
  <c r="AO31" i="11"/>
  <c r="AP29" i="11"/>
  <c r="J26" i="15" s="1"/>
  <c r="AO29" i="11"/>
  <c r="AP27" i="11"/>
  <c r="J24" i="15" s="1"/>
  <c r="AO27" i="11"/>
  <c r="AP25" i="11"/>
  <c r="J22" i="15" s="1"/>
  <c r="AO25" i="11"/>
  <c r="AP23" i="11"/>
  <c r="J20" i="15" s="1"/>
  <c r="AO23" i="11"/>
  <c r="AP21" i="11"/>
  <c r="J18" i="15" s="1"/>
  <c r="AO21" i="11"/>
  <c r="AP19" i="11"/>
  <c r="J16" i="15" s="1"/>
  <c r="AO19" i="11"/>
  <c r="AP17" i="11"/>
  <c r="J14" i="15" s="1"/>
  <c r="AO17" i="11"/>
  <c r="AM17" i="11" s="1"/>
  <c r="AP15" i="11"/>
  <c r="J12" i="15" s="1"/>
  <c r="AO15" i="11"/>
  <c r="AL15" i="11"/>
  <c r="AO13" i="11"/>
  <c r="AM39" i="11" l="1"/>
  <c r="AM13" i="11"/>
  <c r="AM21" i="11"/>
  <c r="AM19" i="11"/>
  <c r="AM23" i="11"/>
  <c r="AM27" i="11"/>
  <c r="AM31" i="11"/>
  <c r="AM35" i="11"/>
  <c r="AM41" i="11"/>
  <c r="AM33" i="11"/>
  <c r="AM37" i="11"/>
  <c r="AM25" i="11"/>
  <c r="AM29" i="11"/>
  <c r="AM15" i="11"/>
  <c r="AF44" i="11"/>
  <c r="AG44" i="11"/>
  <c r="AF56" i="11"/>
  <c r="AG56" i="11"/>
  <c r="AF57" i="11"/>
  <c r="AF49" i="11" s="1"/>
  <c r="AG57" i="11"/>
  <c r="AG49" i="11" s="1"/>
  <c r="Y44" i="11"/>
  <c r="Z44" i="11"/>
  <c r="Y56" i="11"/>
  <c r="Z56" i="11"/>
  <c r="Y57" i="11"/>
  <c r="Y49" i="11" s="1"/>
  <c r="Z57" i="11"/>
  <c r="Z49" i="11" s="1"/>
  <c r="L44" i="11"/>
  <c r="L56" i="11"/>
  <c r="L57" i="11"/>
  <c r="L49" i="11" s="1"/>
  <c r="R44" i="11"/>
  <c r="S44" i="11"/>
  <c r="T44" i="11"/>
  <c r="R56" i="11"/>
  <c r="S56" i="11"/>
  <c r="T56" i="11"/>
  <c r="R57" i="11"/>
  <c r="R49" i="11" s="1"/>
  <c r="S57" i="11"/>
  <c r="S49" i="11" s="1"/>
  <c r="T57" i="11"/>
  <c r="T49" i="11" s="1"/>
  <c r="AH56" i="16"/>
  <c r="AI56" i="16"/>
  <c r="AH57" i="16"/>
  <c r="AH49" i="16" s="1"/>
  <c r="AI57" i="16"/>
  <c r="AI49" i="16" s="1"/>
  <c r="AA56" i="16"/>
  <c r="AB56" i="16"/>
  <c r="AA57" i="16"/>
  <c r="AA49" i="16" s="1"/>
  <c r="AB57" i="16"/>
  <c r="AB49" i="16" s="1"/>
  <c r="M56" i="16"/>
  <c r="N56" i="16"/>
  <c r="O56" i="16"/>
  <c r="M57" i="16"/>
  <c r="M49" i="16" s="1"/>
  <c r="N57" i="16"/>
  <c r="N49" i="16" s="1"/>
  <c r="O57" i="16"/>
  <c r="O49" i="16" s="1"/>
  <c r="F56" i="16"/>
  <c r="G56" i="16"/>
  <c r="F57" i="16"/>
  <c r="F49" i="16" s="1"/>
  <c r="G57" i="16"/>
  <c r="G49" i="16" s="1"/>
  <c r="P12" i="12"/>
  <c r="X12" i="12"/>
  <c r="O12" i="16" l="1"/>
  <c r="AR42" i="17" l="1"/>
  <c r="AJ38" i="15"/>
  <c r="AG38" i="15"/>
  <c r="AR40" i="17"/>
  <c r="AJ36" i="15"/>
  <c r="AI36" i="15"/>
  <c r="AG36" i="15"/>
  <c r="AR38" i="17"/>
  <c r="AI34" i="15"/>
  <c r="AG34" i="15"/>
  <c r="AR36" i="17"/>
  <c r="AJ32" i="15"/>
  <c r="AI32" i="15"/>
  <c r="AG32" i="15"/>
  <c r="AR34" i="17"/>
  <c r="AJ30" i="15"/>
  <c r="AG30" i="15"/>
  <c r="AR32" i="17"/>
  <c r="AJ28" i="15"/>
  <c r="AG28" i="15"/>
  <c r="AR30" i="17"/>
  <c r="AJ26" i="15"/>
  <c r="AG26" i="15"/>
  <c r="AR28" i="17"/>
  <c r="AJ24" i="15"/>
  <c r="AI24" i="15"/>
  <c r="AG24" i="15"/>
  <c r="AR26" i="17"/>
  <c r="AJ22" i="15"/>
  <c r="AG22" i="15"/>
  <c r="AR24" i="17"/>
  <c r="AJ20" i="15"/>
  <c r="AI20" i="15"/>
  <c r="AG20" i="15"/>
  <c r="AR42" i="16"/>
  <c r="AA38" i="15"/>
  <c r="X38" i="15"/>
  <c r="AR40" i="16"/>
  <c r="AA36" i="15"/>
  <c r="X36" i="15"/>
  <c r="AR38" i="16"/>
  <c r="AA34" i="15"/>
  <c r="Z34" i="15"/>
  <c r="X34" i="15"/>
  <c r="AR36" i="16"/>
  <c r="AA32" i="15"/>
  <c r="Z32" i="15"/>
  <c r="X32" i="15"/>
  <c r="AR34" i="16"/>
  <c r="AA30" i="15"/>
  <c r="X30" i="15"/>
  <c r="AR32" i="16"/>
  <c r="Z28" i="15"/>
  <c r="X28" i="15"/>
  <c r="AR30" i="16"/>
  <c r="AA26" i="15"/>
  <c r="Z26" i="15"/>
  <c r="X26" i="15"/>
  <c r="AR28" i="16"/>
  <c r="AA24" i="15"/>
  <c r="Z24" i="15"/>
  <c r="X24" i="15"/>
  <c r="AR26" i="16"/>
  <c r="AA22" i="15"/>
  <c r="X22" i="15"/>
  <c r="AA20" i="15"/>
  <c r="X20" i="15"/>
  <c r="R30" i="15"/>
  <c r="AR42" i="12"/>
  <c r="Q38" i="15"/>
  <c r="O38" i="15"/>
  <c r="AR40" i="12"/>
  <c r="R36" i="15"/>
  <c r="O36" i="15"/>
  <c r="AR38" i="12"/>
  <c r="Q34" i="15"/>
  <c r="O34" i="15"/>
  <c r="AR36" i="12"/>
  <c r="R32" i="15"/>
  <c r="P32" i="15"/>
  <c r="O32" i="15"/>
  <c r="AR34" i="12"/>
  <c r="Q30" i="15"/>
  <c r="O30" i="15"/>
  <c r="Y28" i="15" l="1"/>
  <c r="Y22" i="15"/>
  <c r="Y38" i="15"/>
  <c r="Y32" i="15"/>
  <c r="Y36" i="15"/>
  <c r="Y20" i="15"/>
  <c r="AH34" i="15"/>
  <c r="AH24" i="15"/>
  <c r="AH30" i="15"/>
  <c r="AH32" i="15"/>
  <c r="AH38" i="15"/>
  <c r="AI38" i="15"/>
  <c r="AH26" i="15"/>
  <c r="AH22" i="15"/>
  <c r="AH28" i="15"/>
  <c r="Y26" i="15"/>
  <c r="AA28" i="15"/>
  <c r="Z36" i="15"/>
  <c r="Y24" i="15"/>
  <c r="Z38" i="15"/>
  <c r="Y30" i="15"/>
  <c r="P38" i="15"/>
  <c r="Q32" i="15"/>
  <c r="P30" i="15"/>
  <c r="P34" i="15"/>
  <c r="P36" i="15"/>
  <c r="R34" i="15"/>
  <c r="Q36" i="15"/>
  <c r="R38" i="15"/>
  <c r="AJ34" i="15"/>
  <c r="AH36" i="15"/>
  <c r="AI26" i="15"/>
  <c r="AI28" i="15"/>
  <c r="AI30" i="15"/>
  <c r="AH20" i="15"/>
  <c r="AI22" i="15"/>
  <c r="Z30" i="15"/>
  <c r="Y34" i="15"/>
  <c r="Z20" i="15"/>
  <c r="Z22" i="15"/>
  <c r="AR22" i="17"/>
  <c r="AJ18" i="15"/>
  <c r="AI18" i="15"/>
  <c r="AG18" i="15"/>
  <c r="AJ16" i="15"/>
  <c r="AG16" i="15"/>
  <c r="AR18" i="17"/>
  <c r="AJ14" i="15"/>
  <c r="AG14" i="15"/>
  <c r="AR16" i="17"/>
  <c r="AR14" i="17"/>
  <c r="AJ10" i="15"/>
  <c r="AI10" i="15"/>
  <c r="AG10" i="15"/>
  <c r="AG12" i="15"/>
  <c r="AJ12" i="15"/>
  <c r="AI12" i="15"/>
  <c r="AR22" i="16"/>
  <c r="AA18" i="15"/>
  <c r="Y18" i="15"/>
  <c r="X18" i="15"/>
  <c r="AR20" i="16"/>
  <c r="Z16" i="15"/>
  <c r="X16" i="15"/>
  <c r="Z14" i="15"/>
  <c r="X14" i="15"/>
  <c r="AR16" i="16"/>
  <c r="AA12" i="15"/>
  <c r="Z12" i="15"/>
  <c r="X12" i="15"/>
  <c r="AA10" i="15"/>
  <c r="Z10" i="15"/>
  <c r="X10" i="15"/>
  <c r="R28" i="15"/>
  <c r="AR16" i="11"/>
  <c r="L13" i="15" s="1"/>
  <c r="AR42" i="11"/>
  <c r="L39" i="15" s="1"/>
  <c r="I38" i="15"/>
  <c r="H38" i="15"/>
  <c r="F38" i="15"/>
  <c r="AR40" i="11"/>
  <c r="L37" i="15" s="1"/>
  <c r="H36" i="15"/>
  <c r="F36" i="15"/>
  <c r="AR38" i="11"/>
  <c r="L35" i="15" s="1"/>
  <c r="I34" i="15"/>
  <c r="H34" i="15"/>
  <c r="F34" i="15"/>
  <c r="AR36" i="11"/>
  <c r="L33" i="15" s="1"/>
  <c r="I32" i="15"/>
  <c r="F32" i="15"/>
  <c r="L31" i="15"/>
  <c r="I30" i="15"/>
  <c r="H30" i="15"/>
  <c r="F30" i="15"/>
  <c r="AR32" i="11"/>
  <c r="L29" i="15" s="1"/>
  <c r="I28" i="15"/>
  <c r="F28" i="15"/>
  <c r="AR30" i="11"/>
  <c r="L27" i="15" s="1"/>
  <c r="I26" i="15"/>
  <c r="H26" i="15"/>
  <c r="F26" i="15"/>
  <c r="AR28" i="11"/>
  <c r="L25" i="15" s="1"/>
  <c r="I24" i="15"/>
  <c r="F24" i="15"/>
  <c r="AR26" i="11"/>
  <c r="L23" i="15" s="1"/>
  <c r="I22" i="15"/>
  <c r="H22" i="15"/>
  <c r="G22" i="15"/>
  <c r="F22" i="15"/>
  <c r="AR24" i="11"/>
  <c r="L21" i="15" s="1"/>
  <c r="I20" i="15"/>
  <c r="F20" i="15"/>
  <c r="AR22" i="11"/>
  <c r="L19" i="15" s="1"/>
  <c r="I18" i="15"/>
  <c r="H18" i="15"/>
  <c r="F18" i="15"/>
  <c r="AR20" i="11"/>
  <c r="L17" i="15" s="1"/>
  <c r="H16" i="15"/>
  <c r="F16" i="15"/>
  <c r="L15" i="15"/>
  <c r="I14" i="15"/>
  <c r="I12" i="15"/>
  <c r="F12" i="15"/>
  <c r="AR14" i="11"/>
  <c r="L11" i="15" s="1"/>
  <c r="I10" i="15"/>
  <c r="F10" i="15"/>
  <c r="F14" i="15"/>
  <c r="AI3" i="12"/>
  <c r="AI3" i="16"/>
  <c r="G18" i="15" l="1"/>
  <c r="G16" i="15"/>
  <c r="G38" i="15"/>
  <c r="G12" i="15"/>
  <c r="G14" i="15"/>
  <c r="G34" i="15"/>
  <c r="Y16" i="15"/>
  <c r="Y12" i="15"/>
  <c r="Y10" i="15"/>
  <c r="AH14" i="15"/>
  <c r="AH18" i="15"/>
  <c r="Y14" i="15"/>
  <c r="P28" i="15"/>
  <c r="Q28" i="15"/>
  <c r="G32" i="15"/>
  <c r="H32" i="15"/>
  <c r="G36" i="15"/>
  <c r="I36" i="15"/>
  <c r="G24" i="15"/>
  <c r="H24" i="15"/>
  <c r="G30" i="15"/>
  <c r="G28" i="15"/>
  <c r="H28" i="15"/>
  <c r="G26" i="15"/>
  <c r="G20" i="15"/>
  <c r="H20" i="15"/>
  <c r="I16" i="15"/>
  <c r="H14" i="15"/>
  <c r="AI14" i="15"/>
  <c r="AH16" i="15"/>
  <c r="AI16" i="15"/>
  <c r="AA16" i="15"/>
  <c r="AA14" i="15"/>
  <c r="Z18" i="15"/>
  <c r="H12" i="15"/>
  <c r="AH12" i="15"/>
  <c r="G10" i="15"/>
  <c r="H10" i="15"/>
  <c r="F12" i="17"/>
  <c r="N12" i="12"/>
  <c r="R12" i="12"/>
  <c r="U12" i="12"/>
  <c r="M57" i="11"/>
  <c r="M49" i="11" s="1"/>
  <c r="AA56" i="11"/>
  <c r="AA57" i="11"/>
  <c r="AA49" i="11" s="1"/>
  <c r="AA44" i="11"/>
  <c r="AG12" i="16"/>
  <c r="AG57" i="17"/>
  <c r="AG49" i="17" s="1"/>
  <c r="Z57" i="17"/>
  <c r="Z49" i="17" s="1"/>
  <c r="L57" i="17"/>
  <c r="L49" i="17" s="1"/>
  <c r="AG56" i="17"/>
  <c r="Z56" i="17"/>
  <c r="L56" i="17"/>
  <c r="AI12" i="17"/>
  <c r="AH12" i="17"/>
  <c r="AG12" i="17"/>
  <c r="AF12" i="17"/>
  <c r="AE12" i="17"/>
  <c r="AD12" i="17"/>
  <c r="AC12" i="17"/>
  <c r="AB12" i="17"/>
  <c r="AA12" i="17"/>
  <c r="Z12" i="17"/>
  <c r="Y12" i="17"/>
  <c r="X12" i="17"/>
  <c r="W12" i="17"/>
  <c r="V12" i="17"/>
  <c r="U12" i="17"/>
  <c r="P12" i="17"/>
  <c r="O12" i="17"/>
  <c r="N12" i="17"/>
  <c r="M12" i="17"/>
  <c r="L12" i="17"/>
  <c r="K12" i="17"/>
  <c r="J12" i="17"/>
  <c r="I12" i="17"/>
  <c r="H12" i="17"/>
  <c r="G12" i="17"/>
  <c r="AK57" i="17" l="1"/>
  <c r="AI6" i="17" s="1"/>
  <c r="AK49" i="17"/>
  <c r="AK56" i="17"/>
  <c r="AI5" i="16" s="1"/>
  <c r="AK13" i="11"/>
  <c r="AC3" i="16"/>
  <c r="AK13" i="16" s="1"/>
  <c r="AC3" i="17"/>
  <c r="AK15" i="11"/>
  <c r="AC3" i="12"/>
  <c r="AE3" i="17"/>
  <c r="AG3" i="12"/>
  <c r="AG3" i="17"/>
  <c r="AE3" i="16"/>
  <c r="AR22" i="12"/>
  <c r="AR24" i="12"/>
  <c r="AR26" i="12"/>
  <c r="AR28" i="12"/>
  <c r="AR30" i="12"/>
  <c r="H57" i="16"/>
  <c r="H49" i="16" s="1"/>
  <c r="V57" i="16"/>
  <c r="V49" i="16" s="1"/>
  <c r="AC57" i="16"/>
  <c r="AC49" i="16" s="1"/>
  <c r="H56" i="16"/>
  <c r="V56" i="16"/>
  <c r="AC56" i="16"/>
  <c r="AR14" i="16"/>
  <c r="AI12" i="16"/>
  <c r="AH12" i="16"/>
  <c r="AF12" i="16"/>
  <c r="AE12" i="16"/>
  <c r="AD12" i="16"/>
  <c r="AC12" i="16"/>
  <c r="AB12" i="16"/>
  <c r="AA12" i="16"/>
  <c r="Z12" i="16"/>
  <c r="Y12" i="16"/>
  <c r="X12" i="16"/>
  <c r="W12" i="16"/>
  <c r="V12" i="16"/>
  <c r="T12" i="16"/>
  <c r="S12" i="16"/>
  <c r="R12" i="16"/>
  <c r="N12" i="16"/>
  <c r="M12" i="16"/>
  <c r="L12" i="16"/>
  <c r="K12" i="16"/>
  <c r="J12" i="16"/>
  <c r="I12" i="16"/>
  <c r="H12" i="16"/>
  <c r="G12" i="16"/>
  <c r="F12" i="16"/>
  <c r="AR14" i="12"/>
  <c r="AH57" i="11"/>
  <c r="AH49" i="11" s="1"/>
  <c r="AH56" i="11"/>
  <c r="AH44" i="11"/>
  <c r="F56" i="11"/>
  <c r="M56" i="11"/>
  <c r="F57" i="11"/>
  <c r="R10" i="15"/>
  <c r="Q10" i="15"/>
  <c r="F12" i="12"/>
  <c r="M44" i="11"/>
  <c r="AE57" i="12"/>
  <c r="AE49" i="12" s="1"/>
  <c r="AE56" i="12"/>
  <c r="Q57" i="12"/>
  <c r="Q49" i="12" s="1"/>
  <c r="Q56" i="12"/>
  <c r="J57" i="12"/>
  <c r="J49" i="12" s="1"/>
  <c r="J56" i="12"/>
  <c r="F44" i="11"/>
  <c r="R26" i="15"/>
  <c r="V12" i="11"/>
  <c r="W12" i="11"/>
  <c r="I12" i="12"/>
  <c r="H12" i="12"/>
  <c r="G12" i="12"/>
  <c r="G12" i="11"/>
  <c r="H12" i="11"/>
  <c r="F12" i="11"/>
  <c r="AR18" i="12"/>
  <c r="AR16" i="12"/>
  <c r="T12" i="12"/>
  <c r="S12" i="12"/>
  <c r="U12" i="11"/>
  <c r="O28" i="15"/>
  <c r="R24" i="15"/>
  <c r="Q24" i="15"/>
  <c r="O24" i="15"/>
  <c r="R22" i="15"/>
  <c r="R20" i="15"/>
  <c r="Q20" i="15"/>
  <c r="O20" i="15"/>
  <c r="R18" i="15"/>
  <c r="Q18" i="15"/>
  <c r="O18" i="15"/>
  <c r="R16" i="15"/>
  <c r="Q16" i="15"/>
  <c r="O16" i="15"/>
  <c r="R14" i="15"/>
  <c r="O14" i="15"/>
  <c r="Q12" i="15"/>
  <c r="AI12" i="12"/>
  <c r="AH12" i="12"/>
  <c r="AG12" i="12"/>
  <c r="AF12" i="12"/>
  <c r="AE12" i="12"/>
  <c r="AD12" i="12"/>
  <c r="AC12" i="12"/>
  <c r="AB12" i="12"/>
  <c r="AA12" i="12"/>
  <c r="Z12" i="12"/>
  <c r="Y12" i="12"/>
  <c r="W12" i="12"/>
  <c r="Q12" i="12"/>
  <c r="O12" i="12"/>
  <c r="M12" i="12"/>
  <c r="L12" i="12"/>
  <c r="K12" i="12"/>
  <c r="J12" i="12"/>
  <c r="AI12" i="11"/>
  <c r="AH12" i="11"/>
  <c r="AG12" i="11"/>
  <c r="AF12" i="11"/>
  <c r="AE12" i="11"/>
  <c r="AD12" i="11"/>
  <c r="AC12" i="11"/>
  <c r="AB12" i="11"/>
  <c r="AA12" i="11"/>
  <c r="Z12" i="11"/>
  <c r="Y12" i="11"/>
  <c r="X12" i="11"/>
  <c r="T12" i="11"/>
  <c r="S12" i="11"/>
  <c r="R12" i="11"/>
  <c r="Q12" i="11"/>
  <c r="P12" i="11"/>
  <c r="O12" i="11"/>
  <c r="N12" i="11"/>
  <c r="M12" i="11"/>
  <c r="L12" i="11"/>
  <c r="K12" i="11"/>
  <c r="J12" i="11"/>
  <c r="I12" i="11"/>
  <c r="O22" i="15"/>
  <c r="Q22" i="15"/>
  <c r="O12" i="15"/>
  <c r="R12" i="15"/>
  <c r="O26" i="15"/>
  <c r="Q26" i="15"/>
  <c r="AK57" i="16" l="1"/>
  <c r="AK57" i="11"/>
  <c r="AK56" i="11"/>
  <c r="AK49" i="16"/>
  <c r="AQ14" i="16" s="1"/>
  <c r="AK49" i="12"/>
  <c r="AQ30" i="12" s="1"/>
  <c r="T27" i="15" s="1"/>
  <c r="AK57" i="12"/>
  <c r="AK56" i="12"/>
  <c r="AE5" i="17" s="1"/>
  <c r="AK3" i="17"/>
  <c r="AK39" i="12"/>
  <c r="AK31" i="12"/>
  <c r="AK23" i="12"/>
  <c r="AK15" i="12"/>
  <c r="AK13" i="12"/>
  <c r="AK41" i="12"/>
  <c r="AK33" i="12"/>
  <c r="AK25" i="12"/>
  <c r="AK17" i="12"/>
  <c r="AK29" i="12"/>
  <c r="AK35" i="12"/>
  <c r="AK27" i="12"/>
  <c r="AK19" i="12"/>
  <c r="AK37" i="12"/>
  <c r="AK21" i="12"/>
  <c r="AK39" i="16"/>
  <c r="AK31" i="16"/>
  <c r="AK23" i="16"/>
  <c r="AK15" i="16"/>
  <c r="AK41" i="16"/>
  <c r="AK33" i="16"/>
  <c r="AK25" i="16"/>
  <c r="AK17" i="16"/>
  <c r="AK37" i="16"/>
  <c r="AK21" i="16"/>
  <c r="AK35" i="16"/>
  <c r="AK27" i="16"/>
  <c r="AK19" i="16"/>
  <c r="AK29" i="16"/>
  <c r="AK39" i="17"/>
  <c r="AK31" i="17"/>
  <c r="AK23" i="17"/>
  <c r="AK15" i="17"/>
  <c r="AK41" i="17"/>
  <c r="AK33" i="17"/>
  <c r="AK25" i="17"/>
  <c r="AK17" i="17"/>
  <c r="AK29" i="17"/>
  <c r="AK21" i="17"/>
  <c r="AK13" i="17"/>
  <c r="AK35" i="17"/>
  <c r="AK27" i="17"/>
  <c r="AK19" i="17"/>
  <c r="AK37" i="17"/>
  <c r="AI5" i="12"/>
  <c r="AI5" i="17"/>
  <c r="AK56" i="16"/>
  <c r="AI5" i="11"/>
  <c r="Q14" i="15"/>
  <c r="P14" i="15"/>
  <c r="AQ40" i="17"/>
  <c r="AL37" i="15" s="1"/>
  <c r="AQ20" i="17"/>
  <c r="AS20" i="17" s="1"/>
  <c r="AN17" i="15" s="1"/>
  <c r="AQ16" i="17"/>
  <c r="AL13" i="15" s="1"/>
  <c r="AQ26" i="17"/>
  <c r="AL23" i="15" s="1"/>
  <c r="AQ36" i="17"/>
  <c r="AS36" i="17" s="1"/>
  <c r="AN33" i="15" s="1"/>
  <c r="AQ28" i="17"/>
  <c r="AS28" i="17" s="1"/>
  <c r="AN25" i="15" s="1"/>
  <c r="AQ32" i="17"/>
  <c r="AL29" i="15" s="1"/>
  <c r="AQ42" i="17"/>
  <c r="AL39" i="15" s="1"/>
  <c r="AQ22" i="17"/>
  <c r="AS22" i="17" s="1"/>
  <c r="AN19" i="15" s="1"/>
  <c r="AQ34" i="17"/>
  <c r="AS34" i="17" s="1"/>
  <c r="AN31" i="15" s="1"/>
  <c r="AQ14" i="17"/>
  <c r="AL11" i="15" s="1"/>
  <c r="AQ38" i="17"/>
  <c r="AS38" i="17" s="1"/>
  <c r="AN35" i="15" s="1"/>
  <c r="AQ30" i="17"/>
  <c r="AL27" i="15" s="1"/>
  <c r="AQ24" i="17"/>
  <c r="AS24" i="17" s="1"/>
  <c r="AN21" i="15" s="1"/>
  <c r="AQ18" i="17"/>
  <c r="AS18" i="17" s="1"/>
  <c r="AN15" i="15" s="1"/>
  <c r="AI6" i="16"/>
  <c r="AI6" i="12"/>
  <c r="AI6" i="11"/>
  <c r="P18" i="15"/>
  <c r="AK3" i="16"/>
  <c r="P10" i="15"/>
  <c r="P22" i="15"/>
  <c r="P24" i="15"/>
  <c r="P16" i="15"/>
  <c r="P12" i="15"/>
  <c r="P20" i="15"/>
  <c r="F49" i="11"/>
  <c r="P26" i="15"/>
  <c r="AS40" i="17" l="1"/>
  <c r="AN37" i="15" s="1"/>
  <c r="AS32" i="17"/>
  <c r="AN29" i="15" s="1"/>
  <c r="AK49" i="11"/>
  <c r="K42" i="15" s="1"/>
  <c r="AL25" i="15"/>
  <c r="AL17" i="15"/>
  <c r="AL21" i="15"/>
  <c r="AL33" i="15"/>
  <c r="AL31" i="15"/>
  <c r="AG5" i="16"/>
  <c r="AG5" i="17"/>
  <c r="AG5" i="12"/>
  <c r="AG5" i="11"/>
  <c r="AG6" i="16"/>
  <c r="AG6" i="17"/>
  <c r="AG6" i="12"/>
  <c r="AG6" i="11"/>
  <c r="AQ18" i="16"/>
  <c r="AQ36" i="16"/>
  <c r="AQ28" i="16"/>
  <c r="AQ22" i="16"/>
  <c r="AQ40" i="16"/>
  <c r="AQ38" i="16"/>
  <c r="AQ32" i="16"/>
  <c r="AQ42" i="16"/>
  <c r="AQ16" i="16"/>
  <c r="AQ20" i="16"/>
  <c r="AQ24" i="16"/>
  <c r="AQ34" i="16"/>
  <c r="AQ30" i="16"/>
  <c r="AQ26" i="16"/>
  <c r="AL15" i="15"/>
  <c r="AL35" i="15"/>
  <c r="AS42" i="17"/>
  <c r="AN39" i="15" s="1"/>
  <c r="AS26" i="17"/>
  <c r="AN23" i="15" s="1"/>
  <c r="AL19" i="15"/>
  <c r="AS30" i="17"/>
  <c r="AN27" i="15" s="1"/>
  <c r="AE5" i="16"/>
  <c r="AE5" i="11"/>
  <c r="AE5" i="12"/>
  <c r="AC6" i="17"/>
  <c r="AC6" i="16"/>
  <c r="AC6" i="12"/>
  <c r="AC5" i="11"/>
  <c r="AC5" i="17"/>
  <c r="AC5" i="12"/>
  <c r="AC5" i="16"/>
  <c r="AE6" i="11"/>
  <c r="AE6" i="17"/>
  <c r="AE4" i="17" s="1"/>
  <c r="AE6" i="16"/>
  <c r="AE4" i="16" s="1"/>
  <c r="AE6" i="12"/>
  <c r="AQ14" i="12"/>
  <c r="T11" i="15" s="1"/>
  <c r="AQ20" i="12"/>
  <c r="T17" i="15" s="1"/>
  <c r="AQ22" i="12"/>
  <c r="T19" i="15" s="1"/>
  <c r="AQ32" i="12"/>
  <c r="T29" i="15" s="1"/>
  <c r="AQ38" i="12"/>
  <c r="AQ34" i="12"/>
  <c r="AQ36" i="12"/>
  <c r="AS36" i="12" s="1"/>
  <c r="AQ42" i="12"/>
  <c r="AQ40" i="12"/>
  <c r="AI4" i="16"/>
  <c r="AI4" i="17"/>
  <c r="AC11" i="15"/>
  <c r="AS14" i="16"/>
  <c r="AE11" i="15" s="1"/>
  <c r="AI4" i="11"/>
  <c r="AI4" i="12"/>
  <c r="AQ24" i="12"/>
  <c r="AQ18" i="12"/>
  <c r="AQ28" i="12"/>
  <c r="AQ16" i="12"/>
  <c r="T13" i="15" s="1"/>
  <c r="AQ26" i="12"/>
  <c r="T23" i="15" s="1"/>
  <c r="AS30" i="12"/>
  <c r="V27" i="15" s="1"/>
  <c r="AC6" i="11"/>
  <c r="AS14" i="17"/>
  <c r="AN11" i="15" s="1"/>
  <c r="AS16" i="17"/>
  <c r="AN13" i="15" s="1"/>
  <c r="AQ40" i="11" l="1"/>
  <c r="AS40" i="11" s="1"/>
  <c r="T42" i="15"/>
  <c r="AC42" i="15"/>
  <c r="X4" i="15"/>
  <c r="AQ26" i="11"/>
  <c r="AT26" i="16" s="1"/>
  <c r="AF23" i="15" s="1"/>
  <c r="AQ28" i="11"/>
  <c r="AS28" i="11" s="1"/>
  <c r="M25" i="15" s="1"/>
  <c r="AQ34" i="11"/>
  <c r="AT34" i="16" s="1"/>
  <c r="AF31" i="15" s="1"/>
  <c r="AQ24" i="11"/>
  <c r="K21" i="15" s="1"/>
  <c r="AQ38" i="11"/>
  <c r="AT38" i="17" s="1"/>
  <c r="AO35" i="15" s="1"/>
  <c r="AQ35" i="15" s="1"/>
  <c r="AQ16" i="11"/>
  <c r="AT16" i="11" s="1"/>
  <c r="N13" i="15" s="1"/>
  <c r="AG4" i="16"/>
  <c r="AC4" i="11"/>
  <c r="AQ42" i="11"/>
  <c r="AT42" i="17" s="1"/>
  <c r="AO39" i="15" s="1"/>
  <c r="AQ39" i="15" s="1"/>
  <c r="AQ22" i="11"/>
  <c r="AT22" i="17" s="1"/>
  <c r="AO19" i="15" s="1"/>
  <c r="AQ19" i="15" s="1"/>
  <c r="AQ18" i="11"/>
  <c r="K15" i="15" s="1"/>
  <c r="AQ32" i="11"/>
  <c r="K29" i="15" s="1"/>
  <c r="AL42" i="15"/>
  <c r="AQ30" i="11"/>
  <c r="AT30" i="16" s="1"/>
  <c r="AF27" i="15" s="1"/>
  <c r="AQ20" i="11"/>
  <c r="AS20" i="11" s="1"/>
  <c r="M17" i="15" s="1"/>
  <c r="AQ14" i="11"/>
  <c r="AS14" i="11" s="1"/>
  <c r="M11" i="15" s="1"/>
  <c r="AQ36" i="11"/>
  <c r="AT36" i="17" s="1"/>
  <c r="AO33" i="15" s="1"/>
  <c r="AQ33" i="15" s="1"/>
  <c r="AG4" i="11"/>
  <c r="AS32" i="16"/>
  <c r="AE29" i="15" s="1"/>
  <c r="AC29" i="15"/>
  <c r="AS26" i="16"/>
  <c r="AE23" i="15" s="1"/>
  <c r="AC23" i="15"/>
  <c r="AC17" i="15"/>
  <c r="AS20" i="16"/>
  <c r="AE17" i="15" s="1"/>
  <c r="AC37" i="15"/>
  <c r="AS40" i="16"/>
  <c r="AE37" i="15" s="1"/>
  <c r="AG4" i="12"/>
  <c r="AS24" i="16"/>
  <c r="AE21" i="15" s="1"/>
  <c r="AC21" i="15"/>
  <c r="AC27" i="15"/>
  <c r="AS30" i="16"/>
  <c r="AE27" i="15" s="1"/>
  <c r="AS16" i="16"/>
  <c r="AE13" i="15" s="1"/>
  <c r="AC13" i="15"/>
  <c r="AS38" i="16"/>
  <c r="AE35" i="15" s="1"/>
  <c r="AC35" i="15"/>
  <c r="AC19" i="15"/>
  <c r="AS22" i="16"/>
  <c r="AE19" i="15" s="1"/>
  <c r="AC33" i="15"/>
  <c r="AS36" i="16"/>
  <c r="AE33" i="15" s="1"/>
  <c r="AG4" i="17"/>
  <c r="AC31" i="15"/>
  <c r="AS34" i="16"/>
  <c r="AE31" i="15" s="1"/>
  <c r="AC39" i="15"/>
  <c r="AS42" i="16"/>
  <c r="AE39" i="15" s="1"/>
  <c r="AS28" i="16"/>
  <c r="AE25" i="15" s="1"/>
  <c r="AC25" i="15"/>
  <c r="AC15" i="15"/>
  <c r="AS18" i="16"/>
  <c r="AE15" i="15" s="1"/>
  <c r="AC4" i="16"/>
  <c r="AK6" i="16"/>
  <c r="AK6" i="17"/>
  <c r="AC4" i="17"/>
  <c r="AK5" i="17"/>
  <c r="AK5" i="16"/>
  <c r="AS20" i="12"/>
  <c r="V17" i="15" s="1"/>
  <c r="AS32" i="12"/>
  <c r="V29" i="15" s="1"/>
  <c r="AS14" i="12"/>
  <c r="V11" i="15" s="1"/>
  <c r="AS22" i="12"/>
  <c r="V19" i="15" s="1"/>
  <c r="T39" i="15"/>
  <c r="AS42" i="12"/>
  <c r="V39" i="15" s="1"/>
  <c r="T35" i="15"/>
  <c r="AS38" i="12"/>
  <c r="V35" i="15" s="1"/>
  <c r="T31" i="15"/>
  <c r="AS34" i="12"/>
  <c r="V31" i="15" s="1"/>
  <c r="T37" i="15"/>
  <c r="AS40" i="12"/>
  <c r="V37" i="15" s="1"/>
  <c r="T33" i="15"/>
  <c r="V33" i="15"/>
  <c r="AS28" i="12"/>
  <c r="V25" i="15" s="1"/>
  <c r="T25" i="15"/>
  <c r="AS18" i="12"/>
  <c r="V15" i="15" s="1"/>
  <c r="T15" i="15"/>
  <c r="T21" i="15"/>
  <c r="AT28" i="17"/>
  <c r="AO25" i="15" s="1"/>
  <c r="AQ25" i="15" s="1"/>
  <c r="K37" i="15"/>
  <c r="AT40" i="12"/>
  <c r="W37" i="15" s="1"/>
  <c r="K39" i="15"/>
  <c r="K35" i="15"/>
  <c r="AT38" i="12"/>
  <c r="W35" i="15" s="1"/>
  <c r="AT40" i="17"/>
  <c r="AO37" i="15" s="1"/>
  <c r="AQ37" i="15" s="1"/>
  <c r="K23" i="15"/>
  <c r="AT26" i="17"/>
  <c r="AO23" i="15" s="1"/>
  <c r="AQ23" i="15" s="1"/>
  <c r="AT34" i="12"/>
  <c r="W31" i="15" s="1"/>
  <c r="K25" i="15"/>
  <c r="AS22" i="11"/>
  <c r="M19" i="15" s="1"/>
  <c r="AT18" i="16"/>
  <c r="AF15" i="15" s="1"/>
  <c r="AT18" i="17"/>
  <c r="AO15" i="15" s="1"/>
  <c r="AQ15" i="15" s="1"/>
  <c r="AT20" i="11"/>
  <c r="N17" i="15" s="1"/>
  <c r="AT20" i="17"/>
  <c r="AO17" i="15" s="1"/>
  <c r="AQ17" i="15" s="1"/>
  <c r="K17" i="15"/>
  <c r="AT36" i="11"/>
  <c r="N33" i="15" s="1"/>
  <c r="AS26" i="11"/>
  <c r="M23" i="15" s="1"/>
  <c r="AT26" i="12"/>
  <c r="W23" i="15" s="1"/>
  <c r="AT26" i="11"/>
  <c r="N23" i="15" s="1"/>
  <c r="AT40" i="11"/>
  <c r="N37" i="15" s="1"/>
  <c r="M37" i="15"/>
  <c r="AT42" i="11"/>
  <c r="N39" i="15" s="1"/>
  <c r="AS38" i="11"/>
  <c r="M35" i="15" s="1"/>
  <c r="AT38" i="11"/>
  <c r="N35" i="15" s="1"/>
  <c r="AT28" i="11"/>
  <c r="N25" i="15" s="1"/>
  <c r="AT28" i="12"/>
  <c r="W25" i="15" s="1"/>
  <c r="AT16" i="12"/>
  <c r="W13" i="15" s="1"/>
  <c r="K13" i="15"/>
  <c r="AS16" i="12"/>
  <c r="V13" i="15" s="1"/>
  <c r="AS24" i="12"/>
  <c r="V21" i="15" s="1"/>
  <c r="AS26" i="12"/>
  <c r="V23" i="15" s="1"/>
  <c r="AE4" i="11"/>
  <c r="K31" i="15" l="1"/>
  <c r="AT20" i="12"/>
  <c r="W17" i="15" s="1"/>
  <c r="AS18" i="11"/>
  <c r="M15" i="15" s="1"/>
  <c r="AT38" i="16"/>
  <c r="AF35" i="15" s="1"/>
  <c r="AT40" i="16"/>
  <c r="AF37" i="15" s="1"/>
  <c r="AS42" i="11"/>
  <c r="M39" i="15" s="1"/>
  <c r="AT32" i="11"/>
  <c r="N29" i="15" s="1"/>
  <c r="AS36" i="11"/>
  <c r="M33" i="15" s="1"/>
  <c r="AT24" i="12"/>
  <c r="W21" i="15" s="1"/>
  <c r="AT16" i="16"/>
  <c r="AF13" i="15" s="1"/>
  <c r="AT22" i="16"/>
  <c r="AF19" i="15" s="1"/>
  <c r="AT30" i="12"/>
  <c r="W27" i="15" s="1"/>
  <c r="AS16" i="11"/>
  <c r="M13" i="15" s="1"/>
  <c r="AT22" i="11"/>
  <c r="N19" i="15" s="1"/>
  <c r="AT30" i="11"/>
  <c r="N27" i="15" s="1"/>
  <c r="AT30" i="17"/>
  <c r="AO27" i="15" s="1"/>
  <c r="AQ27" i="15" s="1"/>
  <c r="K19" i="15"/>
  <c r="AT28" i="16"/>
  <c r="AF25" i="15" s="1"/>
  <c r="K27" i="15"/>
  <c r="AT32" i="17"/>
  <c r="AO29" i="15" s="1"/>
  <c r="AQ29" i="15" s="1"/>
  <c r="AT14" i="17"/>
  <c r="AO11" i="15" s="1"/>
  <c r="AQ11" i="15" s="1"/>
  <c r="AT20" i="16"/>
  <c r="AF17" i="15" s="1"/>
  <c r="AT34" i="11"/>
  <c r="N31" i="15" s="1"/>
  <c r="AT18" i="12"/>
  <c r="W15" i="15" s="1"/>
  <c r="AT18" i="11"/>
  <c r="N15" i="15" s="1"/>
  <c r="AT34" i="17"/>
  <c r="AO31" i="15" s="1"/>
  <c r="AQ31" i="15" s="1"/>
  <c r="AT24" i="16"/>
  <c r="AF21" i="15" s="1"/>
  <c r="K11" i="15"/>
  <c r="AT16" i="17"/>
  <c r="AO13" i="15" s="1"/>
  <c r="AQ13" i="15" s="1"/>
  <c r="AS24" i="11"/>
  <c r="M21" i="15" s="1"/>
  <c r="AT14" i="16"/>
  <c r="AF11" i="15" s="1"/>
  <c r="AS34" i="11"/>
  <c r="M31" i="15" s="1"/>
  <c r="AT22" i="12"/>
  <c r="W19" i="15" s="1"/>
  <c r="AS30" i="11"/>
  <c r="M27" i="15" s="1"/>
  <c r="AT24" i="11"/>
  <c r="N21" i="15" s="1"/>
  <c r="AT32" i="12"/>
  <c r="W29" i="15" s="1"/>
  <c r="AT32" i="16"/>
  <c r="AF29" i="15" s="1"/>
  <c r="AT14" i="12"/>
  <c r="W11" i="15" s="1"/>
  <c r="AT24" i="17"/>
  <c r="AO21" i="15" s="1"/>
  <c r="AQ21" i="15" s="1"/>
  <c r="AT14" i="11"/>
  <c r="N11" i="15" s="1"/>
  <c r="AS32" i="11"/>
  <c r="M29" i="15" s="1"/>
  <c r="AT42" i="12"/>
  <c r="W39" i="15" s="1"/>
  <c r="AT42" i="16"/>
  <c r="AF39" i="15" s="1"/>
  <c r="AT36" i="12"/>
  <c r="W33" i="15" s="1"/>
  <c r="AT36" i="16"/>
  <c r="AF33" i="15" s="1"/>
  <c r="K33" i="15"/>
  <c r="AK4" i="17"/>
  <c r="AC4" i="12"/>
  <c r="AE4" i="12"/>
  <c r="AK4" i="11"/>
  <c r="AK3" i="11"/>
  <c r="AK5" i="11"/>
  <c r="AK6" i="11"/>
  <c r="AK3" i="12"/>
  <c r="AK6" i="12"/>
  <c r="AK5" i="12"/>
  <c r="AK4" i="12" l="1"/>
  <c r="AK4" i="16"/>
</calcChain>
</file>

<file path=xl/sharedStrings.xml><?xml version="1.0" encoding="utf-8"?>
<sst xmlns="http://schemas.openxmlformats.org/spreadsheetml/2006/main" count="990" uniqueCount="89">
  <si>
    <t>番号</t>
    <rPh sb="0" eb="2">
      <t>バンゴウ</t>
    </rPh>
    <phoneticPr fontId="2"/>
  </si>
  <si>
    <t>氏　　名</t>
    <rPh sb="0" eb="1">
      <t>シ</t>
    </rPh>
    <rPh sb="3" eb="4">
      <t>メイ</t>
    </rPh>
    <phoneticPr fontId="2"/>
  </si>
  <si>
    <t>出欠</t>
    <rPh sb="0" eb="1">
      <t>シュツ</t>
    </rPh>
    <phoneticPr fontId="1"/>
  </si>
  <si>
    <t>○</t>
    <phoneticPr fontId="1"/>
  </si>
  <si>
    <t>：欠席</t>
    <rPh sb="1" eb="3">
      <t>ケッセキ</t>
    </rPh>
    <phoneticPr fontId="1"/>
  </si>
  <si>
    <t>／</t>
    <phoneticPr fontId="1"/>
  </si>
  <si>
    <t>：出席</t>
    <rPh sb="1" eb="2">
      <t>シュツ</t>
    </rPh>
    <rPh sb="2" eb="3">
      <t>セキ</t>
    </rPh>
    <phoneticPr fontId="1"/>
  </si>
  <si>
    <t>：早退</t>
    <rPh sb="1" eb="3">
      <t>ソウタイ</t>
    </rPh>
    <phoneticPr fontId="1"/>
  </si>
  <si>
    <t>：遅刻</t>
    <rPh sb="1" eb="3">
      <t>チコク</t>
    </rPh>
    <phoneticPr fontId="1"/>
  </si>
  <si>
    <t>出席者数</t>
    <rPh sb="0" eb="1">
      <t>シュツ</t>
    </rPh>
    <rPh sb="1" eb="2">
      <t>セキ</t>
    </rPh>
    <rPh sb="2" eb="3">
      <t>シャ</t>
    </rPh>
    <rPh sb="3" eb="4">
      <t>スウ</t>
    </rPh>
    <phoneticPr fontId="1"/>
  </si>
  <si>
    <t>早退者数</t>
    <rPh sb="0" eb="2">
      <t>ソウタイ</t>
    </rPh>
    <rPh sb="2" eb="3">
      <t>シャ</t>
    </rPh>
    <rPh sb="3" eb="4">
      <t>スウ</t>
    </rPh>
    <phoneticPr fontId="1"/>
  </si>
  <si>
    <t>遅刻者数</t>
    <rPh sb="0" eb="2">
      <t>チコク</t>
    </rPh>
    <rPh sb="2" eb="3">
      <t>シャ</t>
    </rPh>
    <rPh sb="3" eb="4">
      <t>スウ</t>
    </rPh>
    <phoneticPr fontId="1"/>
  </si>
  <si>
    <t>欠席者数</t>
    <rPh sb="0" eb="3">
      <t>ケッセキシャ</t>
    </rPh>
    <rPh sb="3" eb="4">
      <t>スウ</t>
    </rPh>
    <phoneticPr fontId="1"/>
  </si>
  <si>
    <t>集計</t>
    <rPh sb="0" eb="2">
      <t>シュウケイ</t>
    </rPh>
    <phoneticPr fontId="1"/>
  </si>
  <si>
    <t>合計</t>
    <phoneticPr fontId="1"/>
  </si>
  <si>
    <t>受講生出席簿　</t>
    <rPh sb="0" eb="3">
      <t>ジュコウセイ</t>
    </rPh>
    <rPh sb="3" eb="4">
      <t>シュツ</t>
    </rPh>
    <rPh sb="4" eb="5">
      <t>セキ</t>
    </rPh>
    <rPh sb="5" eb="6">
      <t>ボ</t>
    </rPh>
    <phoneticPr fontId="1"/>
  </si>
  <si>
    <t>H</t>
    <phoneticPr fontId="1"/>
  </si>
  <si>
    <t>H</t>
    <phoneticPr fontId="1"/>
  </si>
  <si>
    <t>日程</t>
    <rPh sb="0" eb="1">
      <t>ニチ</t>
    </rPh>
    <rPh sb="1" eb="2">
      <t>ホド</t>
    </rPh>
    <phoneticPr fontId="1"/>
  </si>
  <si>
    <t>訓練時数</t>
    <rPh sb="0" eb="2">
      <t>クンレン</t>
    </rPh>
    <rPh sb="2" eb="3">
      <t>ジ</t>
    </rPh>
    <rPh sb="3" eb="4">
      <t>スウ</t>
    </rPh>
    <phoneticPr fontId="1"/>
  </si>
  <si>
    <t>受講生出席簿(集計表)　</t>
    <rPh sb="0" eb="3">
      <t>ジュコウセイ</t>
    </rPh>
    <rPh sb="3" eb="4">
      <t>シュツ</t>
    </rPh>
    <rPh sb="4" eb="5">
      <t>セキ</t>
    </rPh>
    <rPh sb="5" eb="6">
      <t>ボ</t>
    </rPh>
    <rPh sb="7" eb="9">
      <t>シュウケイ</t>
    </rPh>
    <rPh sb="9" eb="10">
      <t>ヒョウ</t>
    </rPh>
    <phoneticPr fontId="1"/>
  </si>
  <si>
    <t>H</t>
    <phoneticPr fontId="2"/>
  </si>
  <si>
    <t>在籍者数</t>
    <rPh sb="0" eb="1">
      <t>ザイ</t>
    </rPh>
    <rPh sb="1" eb="2">
      <t>セキ</t>
    </rPh>
    <rPh sb="2" eb="3">
      <t>シャ</t>
    </rPh>
    <rPh sb="3" eb="4">
      <t>スウ</t>
    </rPh>
    <phoneticPr fontId="1"/>
  </si>
  <si>
    <t>(2H)</t>
    <phoneticPr fontId="2"/>
  </si>
  <si>
    <t>合計</t>
    <rPh sb="0" eb="2">
      <t>ゴウケイ</t>
    </rPh>
    <phoneticPr fontId="1"/>
  </si>
  <si>
    <t>行事</t>
    <rPh sb="0" eb="2">
      <t>ギョウジ</t>
    </rPh>
    <phoneticPr fontId="1"/>
  </si>
  <si>
    <t>訓練</t>
    <rPh sb="0" eb="2">
      <t>クンレン</t>
    </rPh>
    <phoneticPr fontId="1"/>
  </si>
  <si>
    <t>総合計時数</t>
    <rPh sb="0" eb="1">
      <t>ソウ</t>
    </rPh>
    <rPh sb="1" eb="3">
      <t>ゴウケイ</t>
    </rPh>
    <rPh sb="3" eb="5">
      <t>ジスウ</t>
    </rPh>
    <phoneticPr fontId="1"/>
  </si>
  <si>
    <t>うち訓練時数</t>
    <rPh sb="2" eb="4">
      <t>クンレン</t>
    </rPh>
    <rPh sb="4" eb="6">
      <t>ジスウ</t>
    </rPh>
    <phoneticPr fontId="1"/>
  </si>
  <si>
    <t>訓練</t>
    <rPh sb="0" eb="2">
      <t>クンレン</t>
    </rPh>
    <phoneticPr fontId="1"/>
  </si>
  <si>
    <t>訓 練 日 数</t>
    <rPh sb="0" eb="1">
      <t>クン</t>
    </rPh>
    <rPh sb="2" eb="3">
      <t>ネリ</t>
    </rPh>
    <rPh sb="4" eb="5">
      <t>ヒ</t>
    </rPh>
    <rPh sb="6" eb="7">
      <t>カズ</t>
    </rPh>
    <phoneticPr fontId="1"/>
  </si>
  <si>
    <t>訓練日数</t>
    <rPh sb="0" eb="2">
      <t>クンレン</t>
    </rPh>
    <rPh sb="2" eb="4">
      <t>ニッスウ</t>
    </rPh>
    <phoneticPr fontId="1"/>
  </si>
  <si>
    <t>訓練時間</t>
    <rPh sb="0" eb="2">
      <t>クンレン</t>
    </rPh>
    <rPh sb="2" eb="4">
      <t>ジカン</t>
    </rPh>
    <phoneticPr fontId="2"/>
  </si>
  <si>
    <t xml:space="preserve"> </t>
    <phoneticPr fontId="2"/>
  </si>
  <si>
    <t>うち行事時数</t>
    <rPh sb="2" eb="4">
      <t>ギョウジ</t>
    </rPh>
    <rPh sb="4" eb="6">
      <t>ジスウ</t>
    </rPh>
    <phoneticPr fontId="1"/>
  </si>
  <si>
    <t>※入学式、修了式</t>
    <rPh sb="1" eb="4">
      <t>ニュウガクシキ</t>
    </rPh>
    <rPh sb="5" eb="8">
      <t>シュウリョウシキ</t>
    </rPh>
    <phoneticPr fontId="2"/>
  </si>
  <si>
    <t>※入学式修了式は含めない</t>
    <rPh sb="1" eb="4">
      <t>ニュウガクシキ</t>
    </rPh>
    <rPh sb="4" eb="6">
      <t>シュウリョウ</t>
    </rPh>
    <rPh sb="6" eb="7">
      <t>シキ</t>
    </rPh>
    <rPh sb="8" eb="9">
      <t>フク</t>
    </rPh>
    <phoneticPr fontId="2"/>
  </si>
  <si>
    <t>△</t>
    <phoneticPr fontId="1"/>
  </si>
  <si>
    <t>●</t>
    <phoneticPr fontId="1"/>
  </si>
  <si>
    <t>筑西</t>
    <rPh sb="0" eb="2">
      <t>チクセイ</t>
    </rPh>
    <phoneticPr fontId="1"/>
  </si>
  <si>
    <t>下妻</t>
    <rPh sb="0" eb="2">
      <t>シモツマ</t>
    </rPh>
    <phoneticPr fontId="1"/>
  </si>
  <si>
    <t>推薦</t>
    <rPh sb="0" eb="2">
      <t>スイセン</t>
    </rPh>
    <phoneticPr fontId="1"/>
  </si>
  <si>
    <t>古河</t>
    <rPh sb="0" eb="2">
      <t>コガ</t>
    </rPh>
    <phoneticPr fontId="1"/>
  </si>
  <si>
    <t>支援</t>
    <rPh sb="0" eb="2">
      <t>シエン</t>
    </rPh>
    <phoneticPr fontId="1"/>
  </si>
  <si>
    <t>常総</t>
    <rPh sb="0" eb="2">
      <t>ジョウソウ</t>
    </rPh>
    <phoneticPr fontId="1"/>
  </si>
  <si>
    <t>土浦</t>
    <rPh sb="0" eb="2">
      <t>ツチウラ</t>
    </rPh>
    <phoneticPr fontId="1"/>
  </si>
  <si>
    <t>石岡</t>
    <rPh sb="0" eb="2">
      <t>イシオカ</t>
    </rPh>
    <phoneticPr fontId="1"/>
  </si>
  <si>
    <t>笠間</t>
    <rPh sb="0" eb="2">
      <t>カサマ</t>
    </rPh>
    <phoneticPr fontId="1"/>
  </si>
  <si>
    <t>小山</t>
    <rPh sb="0" eb="2">
      <t>オヤマ</t>
    </rPh>
    <phoneticPr fontId="1"/>
  </si>
  <si>
    <t>真岡</t>
    <rPh sb="0" eb="2">
      <t>モオカ</t>
    </rPh>
    <phoneticPr fontId="1"/>
  </si>
  <si>
    <t>水戸</t>
    <rPh sb="0" eb="2">
      <t>ミト</t>
    </rPh>
    <phoneticPr fontId="1"/>
  </si>
  <si>
    <t>春日部</t>
    <rPh sb="0" eb="3">
      <t>カスカベ</t>
    </rPh>
    <phoneticPr fontId="1"/>
  </si>
  <si>
    <t>野田</t>
    <rPh sb="0" eb="2">
      <t>ノダ</t>
    </rPh>
    <phoneticPr fontId="1"/>
  </si>
  <si>
    <t>行田</t>
    <rPh sb="0" eb="2">
      <t>ギョウダ</t>
    </rPh>
    <phoneticPr fontId="1"/>
  </si>
  <si>
    <t>館林</t>
    <rPh sb="0" eb="2">
      <t>タテバヤシ</t>
    </rPh>
    <phoneticPr fontId="1"/>
  </si>
  <si>
    <t>栃木</t>
    <rPh sb="0" eb="2">
      <t>トチギ</t>
    </rPh>
    <phoneticPr fontId="1"/>
  </si>
  <si>
    <t>　</t>
  </si>
  <si>
    <t>訓練科名</t>
    <rPh sb="0" eb="4">
      <t>クンレンカメイ</t>
    </rPh>
    <phoneticPr fontId="2"/>
  </si>
  <si>
    <t>訓練実施機関</t>
    <rPh sb="0" eb="2">
      <t>クンレン</t>
    </rPh>
    <rPh sb="2" eb="4">
      <t>ジッシ</t>
    </rPh>
    <rPh sb="4" eb="6">
      <t>キカン</t>
    </rPh>
    <phoneticPr fontId="2"/>
  </si>
  <si>
    <t>訓練期間</t>
    <rPh sb="0" eb="2">
      <t>クンレン</t>
    </rPh>
    <rPh sb="2" eb="3">
      <t>キ</t>
    </rPh>
    <rPh sb="3" eb="4">
      <t>アイダ</t>
    </rPh>
    <phoneticPr fontId="2"/>
  </si>
  <si>
    <t>欠課者数</t>
    <rPh sb="0" eb="2">
      <t>ケッカ</t>
    </rPh>
    <rPh sb="2" eb="3">
      <t>シャ</t>
    </rPh>
    <rPh sb="3" eb="4">
      <t>スウ</t>
    </rPh>
    <phoneticPr fontId="1"/>
  </si>
  <si>
    <t>凡例</t>
    <rPh sb="0" eb="2">
      <t>ハンレイ</t>
    </rPh>
    <phoneticPr fontId="2"/>
  </si>
  <si>
    <t>今月の出席率</t>
    <rPh sb="0" eb="2">
      <t>コンゲツ</t>
    </rPh>
    <rPh sb="3" eb="4">
      <t>シュツ</t>
    </rPh>
    <rPh sb="4" eb="5">
      <t>セキ</t>
    </rPh>
    <rPh sb="5" eb="6">
      <t>リツ</t>
    </rPh>
    <phoneticPr fontId="1"/>
  </si>
  <si>
    <t>訓練開始から今日までの出席率</t>
    <rPh sb="0" eb="2">
      <t>クンレン</t>
    </rPh>
    <rPh sb="2" eb="4">
      <t>カイシ</t>
    </rPh>
    <rPh sb="6" eb="8">
      <t>キョウ</t>
    </rPh>
    <rPh sb="11" eb="12">
      <t>シュツ</t>
    </rPh>
    <rPh sb="12" eb="13">
      <t>セキ</t>
    </rPh>
    <rPh sb="13" eb="14">
      <t>リツ</t>
    </rPh>
    <phoneticPr fontId="1"/>
  </si>
  <si>
    <t>安定所</t>
    <rPh sb="0" eb="3">
      <t>アンテイショ</t>
    </rPh>
    <phoneticPr fontId="2"/>
  </si>
  <si>
    <t>修了判定</t>
    <rPh sb="0" eb="2">
      <t>シュウリョウ</t>
    </rPh>
    <rPh sb="2" eb="4">
      <t>ハンテイ</t>
    </rPh>
    <phoneticPr fontId="2"/>
  </si>
  <si>
    <t>訓練開始日から今日までの出席率</t>
    <rPh sb="0" eb="2">
      <t>クンレン</t>
    </rPh>
    <rPh sb="2" eb="4">
      <t>カイシ</t>
    </rPh>
    <rPh sb="4" eb="5">
      <t>ニチ</t>
    </rPh>
    <rPh sb="7" eb="9">
      <t>キョウ</t>
    </rPh>
    <rPh sb="12" eb="13">
      <t>シュツ</t>
    </rPh>
    <rPh sb="13" eb="14">
      <t>セキ</t>
    </rPh>
    <rPh sb="14" eb="15">
      <t>リツ</t>
    </rPh>
    <phoneticPr fontId="1"/>
  </si>
  <si>
    <t>：欠課</t>
    <rPh sb="1" eb="3">
      <t>ケッカ</t>
    </rPh>
    <phoneticPr fontId="1"/>
  </si>
  <si>
    <t>今月の訓練時間</t>
    <rPh sb="0" eb="2">
      <t>コンゲツ</t>
    </rPh>
    <rPh sb="3" eb="5">
      <t>クンレン</t>
    </rPh>
    <rPh sb="5" eb="7">
      <t>ジカン</t>
    </rPh>
    <phoneticPr fontId="2"/>
  </si>
  <si>
    <t>欠席日数○</t>
    <rPh sb="0" eb="2">
      <t>ケッセキ</t>
    </rPh>
    <rPh sb="2" eb="4">
      <t>ニッスウ</t>
    </rPh>
    <phoneticPr fontId="1"/>
  </si>
  <si>
    <t>出席日数／</t>
    <rPh sb="0" eb="1">
      <t>シュツ</t>
    </rPh>
    <rPh sb="1" eb="2">
      <t>セキ</t>
    </rPh>
    <rPh sb="2" eb="4">
      <t>ニッスウ</t>
    </rPh>
    <phoneticPr fontId="1"/>
  </si>
  <si>
    <t>早退日数△</t>
    <rPh sb="0" eb="2">
      <t>ソウタイ</t>
    </rPh>
    <rPh sb="2" eb="4">
      <t>ニッスウ</t>
    </rPh>
    <phoneticPr fontId="1"/>
  </si>
  <si>
    <t>欠課日数●</t>
    <rPh sb="0" eb="2">
      <t>ケッカ</t>
    </rPh>
    <rPh sb="2" eb="4">
      <t>ニッスウ</t>
    </rPh>
    <phoneticPr fontId="1"/>
  </si>
  <si>
    <t>あっせ
ん区分</t>
    <rPh sb="5" eb="7">
      <t>クブン</t>
    </rPh>
    <phoneticPr fontId="2"/>
  </si>
  <si>
    <t>今日までの出席時間</t>
    <rPh sb="0" eb="2">
      <t>キョウ</t>
    </rPh>
    <rPh sb="5" eb="6">
      <t>シュツ</t>
    </rPh>
    <rPh sb="6" eb="7">
      <t>セキ</t>
    </rPh>
    <rPh sb="7" eb="9">
      <t>ジカン</t>
    </rPh>
    <phoneticPr fontId="1"/>
  </si>
  <si>
    <t>欠席時間</t>
    <rPh sb="0" eb="2">
      <t>ケッセキ</t>
    </rPh>
    <rPh sb="2" eb="4">
      <t>ジカン</t>
    </rPh>
    <phoneticPr fontId="1"/>
  </si>
  <si>
    <t>✕</t>
    <phoneticPr fontId="1"/>
  </si>
  <si>
    <t>遅刻日数✕</t>
    <rPh sb="0" eb="2">
      <t>チコク</t>
    </rPh>
    <rPh sb="2" eb="4">
      <t>ニッスウ</t>
    </rPh>
    <phoneticPr fontId="1"/>
  </si>
  <si>
    <t>指示(雇保)</t>
    <rPh sb="0" eb="2">
      <t>シジ</t>
    </rPh>
    <rPh sb="3" eb="5">
      <t>コホ</t>
    </rPh>
    <phoneticPr fontId="1"/>
  </si>
  <si>
    <t>あっせん
区分</t>
    <rPh sb="5" eb="7">
      <t>クブン</t>
    </rPh>
    <phoneticPr fontId="2"/>
  </si>
  <si>
    <t>5月</t>
    <rPh sb="1" eb="2">
      <t>ガツ</t>
    </rPh>
    <phoneticPr fontId="1"/>
  </si>
  <si>
    <t>6月</t>
  </si>
  <si>
    <t>7月</t>
  </si>
  <si>
    <t>8月</t>
  </si>
  <si>
    <t>5月</t>
    <rPh sb="1" eb="2">
      <t>ガツ</t>
    </rPh>
    <phoneticPr fontId="2"/>
  </si>
  <si>
    <t>6月</t>
    <phoneticPr fontId="2"/>
  </si>
  <si>
    <t>7月</t>
    <phoneticPr fontId="2"/>
  </si>
  <si>
    <t>8月</t>
    <phoneticPr fontId="2"/>
  </si>
  <si>
    <t>指示(総推)</t>
    <rPh sb="0" eb="2">
      <t>シジ</t>
    </rPh>
    <rPh sb="3" eb="4">
      <t>ソウ</t>
    </rPh>
    <rPh sb="4" eb="5">
      <t>スイ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</si>
</sst>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¥&quot;#,##0;[Red]&quot;¥&quot;\-#,##0"/>
    <numFmt numFmtId="176" formatCode="d"/>
    <numFmt numFmtId="177" formatCode="aaa"/>
    <numFmt numFmtId="178" formatCode="[$-411]ggge&quot;年&quot;m&quot;月&quot;"/>
    <numFmt numFmtId="179" formatCode="#&quot;H&quot;"/>
    <numFmt numFmtId="180" formatCode="#"/>
    <numFmt numFmtId="181" formatCode="yyyy/m/d;@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8"/>
      <color indexed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游ゴシック Medium"/>
      <family val="3"/>
      <charset val="128"/>
    </font>
    <font>
      <sz val="18"/>
      <color indexed="10"/>
      <name val="游ゴシック Medium"/>
      <family val="3"/>
      <charset val="128"/>
    </font>
    <font>
      <sz val="9"/>
      <name val="游ゴシック Medium"/>
      <family val="3"/>
      <charset val="128"/>
    </font>
    <font>
      <sz val="10"/>
      <color rgb="FFFF0000"/>
      <name val="游ゴシック Medium"/>
      <family val="3"/>
      <charset val="128"/>
    </font>
    <font>
      <b/>
      <sz val="16"/>
      <name val="游ゴシック Medium"/>
      <family val="3"/>
      <charset val="128"/>
    </font>
    <font>
      <sz val="10"/>
      <name val="游ゴシック Medium"/>
      <family val="3"/>
      <charset val="128"/>
    </font>
    <font>
      <sz val="8"/>
      <name val="游ゴシック Medium"/>
      <family val="3"/>
      <charset val="128"/>
    </font>
    <font>
      <sz val="9"/>
      <color indexed="8"/>
      <name val="游ゴシック Medium"/>
      <family val="3"/>
      <charset val="128"/>
    </font>
    <font>
      <sz val="11"/>
      <color indexed="8"/>
      <name val="游ゴシック Medium"/>
      <family val="3"/>
      <charset val="128"/>
    </font>
    <font>
      <sz val="11"/>
      <color rgb="FFFF0000"/>
      <name val="游ゴシック Medium"/>
      <family val="3"/>
      <charset val="128"/>
    </font>
    <font>
      <b/>
      <sz val="11"/>
      <name val="游ゴシック Medium"/>
      <family val="3"/>
      <charset val="128"/>
    </font>
    <font>
      <sz val="11"/>
      <color indexed="9"/>
      <name val="游ゴシック Medium"/>
      <family val="3"/>
      <charset val="128"/>
    </font>
    <font>
      <sz val="16"/>
      <name val="游ゴシック Medium"/>
      <family val="3"/>
      <charset val="128"/>
    </font>
    <font>
      <sz val="14"/>
      <name val="游ゴシック Medium"/>
      <family val="3"/>
      <charset val="128"/>
    </font>
    <font>
      <u/>
      <sz val="10"/>
      <name val="游ゴシック Medium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hair">
        <color indexed="64"/>
      </diagonal>
    </border>
  </borders>
  <cellStyleXfs count="4">
    <xf numFmtId="0" fontId="0" fillId="0" borderId="0"/>
    <xf numFmtId="0" fontId="1" fillId="0" borderId="0" applyFont="0" applyFill="0" applyBorder="0" applyAlignment="0" applyProtection="0"/>
    <xf numFmtId="6" fontId="4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298">
    <xf numFmtId="0" fontId="0" fillId="0" borderId="0" xfId="0"/>
    <xf numFmtId="0" fontId="0" fillId="0" borderId="0" xfId="0" applyFont="1"/>
    <xf numFmtId="0" fontId="3" fillId="0" borderId="0" xfId="0" applyFont="1"/>
    <xf numFmtId="0" fontId="3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3" fillId="0" borderId="0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shrinkToFit="1"/>
    </xf>
    <xf numFmtId="181" fontId="0" fillId="0" borderId="0" xfId="0" applyNumberFormat="1" applyAlignment="1">
      <alignment shrinkToFit="1"/>
    </xf>
    <xf numFmtId="0" fontId="0" fillId="0" borderId="0" xfId="0" applyBorder="1" applyAlignment="1">
      <alignment shrinkToFit="1"/>
    </xf>
    <xf numFmtId="0" fontId="5" fillId="0" borderId="0" xfId="0" applyFont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vertical="center"/>
    </xf>
    <xf numFmtId="0" fontId="7" fillId="0" borderId="0" xfId="0" applyFont="1" applyAlignment="1"/>
    <xf numFmtId="0" fontId="9" fillId="0" borderId="0" xfId="0" applyFont="1" applyBorder="1" applyProtection="1"/>
    <xf numFmtId="0" fontId="7" fillId="0" borderId="0" xfId="0" applyFont="1" applyFill="1" applyBorder="1" applyProtection="1"/>
    <xf numFmtId="0" fontId="10" fillId="0" borderId="0" xfId="0" applyFont="1" applyBorder="1" applyAlignment="1"/>
    <xf numFmtId="0" fontId="7" fillId="0" borderId="0" xfId="0" applyFont="1" applyBorder="1" applyAlignment="1">
      <alignment shrinkToFit="1"/>
    </xf>
    <xf numFmtId="181" fontId="7" fillId="0" borderId="0" xfId="0" applyNumberFormat="1" applyFont="1" applyBorder="1" applyAlignment="1">
      <alignment shrinkToFit="1"/>
    </xf>
    <xf numFmtId="181" fontId="7" fillId="0" borderId="0" xfId="0" applyNumberFormat="1" applyFont="1" applyAlignment="1">
      <alignment shrinkToFit="1"/>
    </xf>
    <xf numFmtId="0" fontId="7" fillId="0" borderId="0" xfId="0" applyFont="1" applyBorder="1" applyAlignment="1">
      <alignment vertical="center" shrinkToFit="1"/>
    </xf>
    <xf numFmtId="0" fontId="7" fillId="0" borderId="0" xfId="0" applyFont="1" applyBorder="1" applyAlignment="1"/>
    <xf numFmtId="179" fontId="7" fillId="0" borderId="0" xfId="0" applyNumberFormat="1" applyFont="1" applyBorder="1" applyAlignment="1">
      <alignment vertical="center" shrinkToFit="1"/>
    </xf>
    <xf numFmtId="0" fontId="7" fillId="6" borderId="0" xfId="0" applyFont="1" applyFill="1" applyAlignment="1">
      <alignment horizontal="right" vertical="center"/>
    </xf>
    <xf numFmtId="0" fontId="7" fillId="6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Fill="1" applyBorder="1" applyProtection="1"/>
    <xf numFmtId="176" fontId="7" fillId="0" borderId="21" xfId="0" applyNumberFormat="1" applyFont="1" applyFill="1" applyBorder="1" applyAlignment="1">
      <alignment horizontal="center" vertical="center"/>
    </xf>
    <xf numFmtId="176" fontId="7" fillId="0" borderId="9" xfId="0" applyNumberFormat="1" applyFont="1" applyFill="1" applyBorder="1" applyAlignment="1">
      <alignment horizontal="center" vertical="center"/>
    </xf>
    <xf numFmtId="10" fontId="7" fillId="3" borderId="3" xfId="1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indent="1"/>
    </xf>
    <xf numFmtId="0" fontId="9" fillId="0" borderId="12" xfId="0" applyFont="1" applyFill="1" applyBorder="1" applyAlignment="1" applyProtection="1">
      <alignment horizontal="center" vertical="center" shrinkToFit="1"/>
    </xf>
    <xf numFmtId="10" fontId="7" fillId="0" borderId="4" xfId="1" applyNumberFormat="1" applyFont="1" applyFill="1" applyBorder="1" applyAlignment="1">
      <alignment horizontal="right" vertical="center"/>
    </xf>
    <xf numFmtId="0" fontId="9" fillId="3" borderId="23" xfId="0" applyFont="1" applyFill="1" applyBorder="1" applyAlignment="1" applyProtection="1">
      <alignment horizontal="center" vertical="center" shrinkToFit="1"/>
    </xf>
    <xf numFmtId="0" fontId="15" fillId="3" borderId="23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center" vertical="center"/>
    </xf>
    <xf numFmtId="0" fontId="15" fillId="4" borderId="24" xfId="0" applyFont="1" applyFill="1" applyBorder="1" applyAlignment="1">
      <alignment horizontal="center" vertical="center"/>
    </xf>
    <xf numFmtId="0" fontId="9" fillId="3" borderId="27" xfId="0" applyFont="1" applyFill="1" applyBorder="1" applyAlignment="1" applyProtection="1">
      <alignment horizontal="center" vertical="center" shrinkToFit="1"/>
    </xf>
    <xf numFmtId="0" fontId="12" fillId="3" borderId="23" xfId="0" applyFont="1" applyFill="1" applyBorder="1" applyAlignment="1" applyProtection="1">
      <alignment horizontal="center" vertical="center" shrinkToFit="1"/>
    </xf>
    <xf numFmtId="0" fontId="12" fillId="0" borderId="12" xfId="0" applyFont="1" applyFill="1" applyBorder="1" applyAlignment="1" applyProtection="1">
      <alignment horizontal="center" vertical="center" shrinkToFit="1"/>
    </xf>
    <xf numFmtId="0" fontId="12" fillId="3" borderId="27" xfId="0" applyFont="1" applyFill="1" applyBorder="1" applyAlignment="1" applyProtection="1">
      <alignment horizontal="center" vertical="center" shrinkToFit="1"/>
    </xf>
    <xf numFmtId="0" fontId="9" fillId="0" borderId="13" xfId="0" applyFont="1" applyFill="1" applyBorder="1" applyAlignment="1" applyProtection="1">
      <alignment horizontal="center" vertical="center" shrinkToFit="1"/>
    </xf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shrinkToFit="1"/>
    </xf>
    <xf numFmtId="0" fontId="7" fillId="0" borderId="0" xfId="0" applyFont="1" applyBorder="1" applyAlignment="1">
      <alignment vertical="center"/>
    </xf>
    <xf numFmtId="0" fontId="7" fillId="0" borderId="22" xfId="0" applyFont="1" applyBorder="1" applyAlignment="1">
      <alignment horizontal="center" vertical="center"/>
    </xf>
    <xf numFmtId="0" fontId="7" fillId="0" borderId="22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180" fontId="7" fillId="0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center" vertical="center"/>
    </xf>
    <xf numFmtId="0" fontId="12" fillId="0" borderId="3" xfId="0" applyFont="1" applyFill="1" applyBorder="1" applyAlignment="1" applyProtection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 shrinkToFit="1"/>
    </xf>
    <xf numFmtId="0" fontId="7" fillId="4" borderId="9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7" xfId="0" applyFont="1" applyBorder="1" applyAlignment="1"/>
    <xf numFmtId="179" fontId="7" fillId="0" borderId="0" xfId="0" applyNumberFormat="1" applyFont="1" applyAlignment="1">
      <alignment horizontal="center" vertical="center"/>
    </xf>
    <xf numFmtId="10" fontId="7" fillId="3" borderId="3" xfId="1" applyNumberFormat="1" applyFont="1" applyFill="1" applyBorder="1"/>
    <xf numFmtId="10" fontId="7" fillId="0" borderId="4" xfId="1" applyNumberFormat="1" applyFont="1" applyFill="1" applyBorder="1"/>
    <xf numFmtId="0" fontId="7" fillId="0" borderId="0" xfId="0" applyFont="1" applyBorder="1"/>
    <xf numFmtId="0" fontId="7" fillId="0" borderId="0" xfId="0" applyFont="1" applyFill="1" applyAlignment="1">
      <alignment horizontal="center" shrinkToFit="1"/>
    </xf>
    <xf numFmtId="0" fontId="7" fillId="0" borderId="10" xfId="0" applyFont="1" applyBorder="1" applyAlignment="1">
      <alignment shrinkToFit="1"/>
    </xf>
    <xf numFmtId="0" fontId="7" fillId="0" borderId="22" xfId="0" applyFont="1" applyBorder="1" applyAlignment="1">
      <alignment shrinkToFit="1"/>
    </xf>
    <xf numFmtId="0" fontId="7" fillId="0" borderId="22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179" fontId="7" fillId="0" borderId="0" xfId="0" applyNumberFormat="1" applyFont="1" applyBorder="1" applyAlignment="1">
      <alignment horizontal="center" vertical="center" shrinkToFit="1"/>
    </xf>
    <xf numFmtId="10" fontId="7" fillId="3" borderId="6" xfId="1" applyNumberFormat="1" applyFont="1" applyFill="1" applyBorder="1"/>
    <xf numFmtId="10" fontId="7" fillId="0" borderId="8" xfId="1" applyNumberFormat="1" applyFont="1" applyFill="1" applyBorder="1"/>
    <xf numFmtId="0" fontId="7" fillId="0" borderId="19" xfId="0" applyFont="1" applyBorder="1" applyAlignment="1">
      <alignment horizontal="center" vertical="center"/>
    </xf>
    <xf numFmtId="0" fontId="7" fillId="0" borderId="22" xfId="0" applyFont="1" applyBorder="1" applyAlignment="1">
      <alignment vertical="center" shrinkToFit="1"/>
    </xf>
    <xf numFmtId="0" fontId="7" fillId="0" borderId="7" xfId="0" applyFont="1" applyBorder="1" applyAlignment="1"/>
    <xf numFmtId="10" fontId="7" fillId="0" borderId="8" xfId="1" applyNumberFormat="1" applyFont="1" applyFill="1" applyBorder="1" applyAlignment="1">
      <alignment vertical="center"/>
    </xf>
    <xf numFmtId="10" fontId="7" fillId="3" borderId="6" xfId="1" applyNumberFormat="1" applyFont="1" applyFill="1" applyBorder="1" applyAlignment="1">
      <alignment vertical="center"/>
    </xf>
    <xf numFmtId="10" fontId="7" fillId="3" borderId="3" xfId="1" applyNumberFormat="1" applyFont="1" applyFill="1" applyBorder="1" applyAlignment="1">
      <alignment vertical="center"/>
    </xf>
    <xf numFmtId="10" fontId="7" fillId="0" borderId="4" xfId="1" applyNumberFormat="1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2" fillId="0" borderId="2" xfId="0" applyFont="1" applyFill="1" applyBorder="1" applyAlignment="1" applyProtection="1">
      <alignment horizontal="center" vertical="center"/>
    </xf>
    <xf numFmtId="0" fontId="12" fillId="0" borderId="13" xfId="0" applyFont="1" applyFill="1" applyBorder="1" applyAlignment="1" applyProtection="1">
      <alignment vertical="center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left" indent="1"/>
    </xf>
    <xf numFmtId="10" fontId="7" fillId="0" borderId="4" xfId="0" applyNumberFormat="1" applyFont="1" applyFill="1" applyBorder="1"/>
    <xf numFmtId="0" fontId="17" fillId="0" borderId="0" xfId="0" applyFont="1" applyAlignment="1">
      <alignment vertical="center"/>
    </xf>
    <xf numFmtId="10" fontId="7" fillId="0" borderId="8" xfId="0" applyNumberFormat="1" applyFont="1" applyFill="1" applyBorder="1"/>
    <xf numFmtId="0" fontId="9" fillId="3" borderId="1" xfId="0" applyFont="1" applyFill="1" applyBorder="1" applyAlignment="1" applyProtection="1">
      <alignment horizontal="center" vertical="center" shrinkToFit="1"/>
    </xf>
    <xf numFmtId="0" fontId="9" fillId="0" borderId="10" xfId="0" applyFont="1" applyFill="1" applyBorder="1" applyAlignment="1" applyProtection="1">
      <alignment horizontal="center" vertical="center" shrinkToFit="1"/>
    </xf>
    <xf numFmtId="0" fontId="7" fillId="0" borderId="0" xfId="0" applyFont="1" applyFill="1" applyBorder="1"/>
    <xf numFmtId="10" fontId="7" fillId="0" borderId="0" xfId="1" applyNumberFormat="1" applyFont="1" applyFill="1" applyBorder="1"/>
    <xf numFmtId="0" fontId="18" fillId="0" borderId="0" xfId="0" applyFont="1" applyBorder="1" applyAlignment="1"/>
    <xf numFmtId="0" fontId="9" fillId="0" borderId="0" xfId="0" applyFont="1" applyBorder="1" applyAlignment="1">
      <alignment horizontal="center" wrapText="1"/>
    </xf>
    <xf numFmtId="0" fontId="18" fillId="0" borderId="0" xfId="0" applyFont="1" applyFill="1" applyBorder="1" applyAlignment="1">
      <alignment vertical="center"/>
    </xf>
    <xf numFmtId="0" fontId="18" fillId="0" borderId="0" xfId="0" applyFont="1"/>
    <xf numFmtId="0" fontId="7" fillId="0" borderId="12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181" fontId="7" fillId="0" borderId="0" xfId="0" applyNumberFormat="1" applyFont="1" applyBorder="1" applyAlignment="1">
      <alignment horizontal="right" shrinkToFit="1"/>
    </xf>
    <xf numFmtId="0" fontId="7" fillId="0" borderId="30" xfId="0" applyFont="1" applyFill="1" applyBorder="1" applyAlignment="1">
      <alignment horizontal="center" vertical="center"/>
    </xf>
    <xf numFmtId="180" fontId="7" fillId="0" borderId="33" xfId="0" applyNumberFormat="1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10" fontId="7" fillId="0" borderId="33" xfId="1" applyNumberFormat="1" applyFont="1" applyFill="1" applyBorder="1" applyAlignment="1">
      <alignment horizontal="right" vertical="center"/>
    </xf>
    <xf numFmtId="0" fontId="7" fillId="3" borderId="28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shrinkToFit="1"/>
    </xf>
    <xf numFmtId="0" fontId="7" fillId="3" borderId="5" xfId="0" applyFont="1" applyFill="1" applyBorder="1" applyAlignment="1">
      <alignment horizontal="center" vertical="center"/>
    </xf>
    <xf numFmtId="10" fontId="7" fillId="3" borderId="5" xfId="1" applyNumberFormat="1" applyFont="1" applyFill="1" applyBorder="1" applyAlignment="1">
      <alignment horizontal="right" vertical="center"/>
    </xf>
    <xf numFmtId="0" fontId="7" fillId="0" borderId="33" xfId="0" applyFont="1" applyFill="1" applyBorder="1" applyAlignment="1">
      <alignment horizontal="center" vertical="center" shrinkToFit="1"/>
    </xf>
    <xf numFmtId="10" fontId="7" fillId="0" borderId="33" xfId="1" applyNumberFormat="1" applyFont="1" applyFill="1" applyBorder="1" applyAlignment="1">
      <alignment vertical="center"/>
    </xf>
    <xf numFmtId="10" fontId="7" fillId="3" borderId="5" xfId="1" applyNumberFormat="1" applyFont="1" applyFill="1" applyBorder="1" applyAlignment="1">
      <alignment vertical="center"/>
    </xf>
    <xf numFmtId="10" fontId="7" fillId="0" borderId="30" xfId="1" applyNumberFormat="1" applyFont="1" applyFill="1" applyBorder="1" applyAlignment="1">
      <alignment vertical="center"/>
    </xf>
    <xf numFmtId="10" fontId="7" fillId="3" borderId="28" xfId="1" applyNumberFormat="1" applyFont="1" applyFill="1" applyBorder="1" applyAlignment="1">
      <alignment vertical="center"/>
    </xf>
    <xf numFmtId="10" fontId="7" fillId="0" borderId="4" xfId="0" applyNumberFormat="1" applyFont="1" applyFill="1" applyBorder="1" applyAlignment="1"/>
    <xf numFmtId="0" fontId="7" fillId="0" borderId="0" xfId="0" applyFont="1" applyAlignment="1">
      <alignment horizontal="left"/>
    </xf>
    <xf numFmtId="178" fontId="19" fillId="0" borderId="0" xfId="0" applyNumberFormat="1" applyFont="1" applyAlignment="1">
      <alignment vertical="center"/>
    </xf>
    <xf numFmtId="0" fontId="20" fillId="0" borderId="0" xfId="0" applyFont="1" applyAlignment="1">
      <alignment horizontal="left"/>
    </xf>
    <xf numFmtId="178" fontId="11" fillId="0" borderId="0" xfId="0" applyNumberFormat="1" applyFont="1" applyAlignment="1">
      <alignment vertical="center"/>
    </xf>
    <xf numFmtId="0" fontId="7" fillId="0" borderId="21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20" fillId="0" borderId="0" xfId="0" applyFont="1"/>
    <xf numFmtId="10" fontId="7" fillId="0" borderId="0" xfId="0" applyNumberFormat="1" applyFont="1" applyFill="1" applyBorder="1"/>
    <xf numFmtId="0" fontId="20" fillId="0" borderId="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textRotation="255" wrapText="1"/>
    </xf>
    <xf numFmtId="0" fontId="13" fillId="0" borderId="7" xfId="0" applyFont="1" applyFill="1" applyBorder="1" applyAlignment="1">
      <alignment horizontal="center" vertical="center" textRotation="255"/>
    </xf>
    <xf numFmtId="0" fontId="15" fillId="4" borderId="23" xfId="0" applyFont="1" applyFill="1" applyBorder="1" applyAlignment="1">
      <alignment horizontal="center" vertical="center"/>
    </xf>
    <xf numFmtId="0" fontId="9" fillId="0" borderId="2" xfId="0" applyFont="1" applyFill="1" applyBorder="1" applyAlignment="1" applyProtection="1">
      <alignment horizontal="center" vertical="center" wrapText="1" shrinkToFit="1"/>
    </xf>
    <xf numFmtId="177" fontId="7" fillId="0" borderId="13" xfId="0" applyNumberFormat="1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/>
    </xf>
    <xf numFmtId="177" fontId="7" fillId="2" borderId="2" xfId="0" applyNumberFormat="1" applyFont="1" applyFill="1" applyBorder="1" applyAlignment="1">
      <alignment horizontal="center" vertical="center"/>
    </xf>
    <xf numFmtId="0" fontId="15" fillId="3" borderId="14" xfId="0" applyFont="1" applyFill="1" applyBorder="1" applyAlignment="1">
      <alignment horizontal="center" vertical="center"/>
    </xf>
    <xf numFmtId="177" fontId="7" fillId="4" borderId="2" xfId="0" applyNumberFormat="1" applyFont="1" applyFill="1" applyBorder="1" applyAlignment="1">
      <alignment horizontal="center" vertical="center"/>
    </xf>
    <xf numFmtId="0" fontId="15" fillId="4" borderId="14" xfId="0" applyFont="1" applyFill="1" applyBorder="1" applyAlignment="1">
      <alignment horizontal="center" vertical="center"/>
    </xf>
    <xf numFmtId="177" fontId="7" fillId="0" borderId="7" xfId="0" applyNumberFormat="1" applyFont="1" applyFill="1" applyBorder="1" applyAlignment="1">
      <alignment horizontal="center" vertical="center"/>
    </xf>
    <xf numFmtId="177" fontId="7" fillId="0" borderId="3" xfId="0" applyNumberFormat="1" applyFont="1" applyFill="1" applyBorder="1" applyAlignment="1">
      <alignment horizontal="center" vertical="center"/>
    </xf>
    <xf numFmtId="0" fontId="9" fillId="3" borderId="29" xfId="0" applyFont="1" applyFill="1" applyBorder="1" applyAlignment="1" applyProtection="1">
      <alignment horizontal="center" vertical="center" shrinkToFit="1"/>
    </xf>
    <xf numFmtId="10" fontId="7" fillId="3" borderId="3" xfId="0" applyNumberFormat="1" applyFont="1" applyFill="1" applyBorder="1"/>
    <xf numFmtId="0" fontId="7" fillId="0" borderId="4" xfId="0" applyNumberFormat="1" applyFont="1" applyFill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14" fillId="5" borderId="3" xfId="0" applyNumberFormat="1" applyFont="1" applyFill="1" applyBorder="1" applyAlignment="1">
      <alignment horizontal="center" vertical="center"/>
    </xf>
    <xf numFmtId="0" fontId="14" fillId="5" borderId="4" xfId="0" applyNumberFormat="1" applyFont="1" applyFill="1" applyBorder="1" applyAlignment="1">
      <alignment horizontal="center" vertical="center"/>
    </xf>
    <xf numFmtId="0" fontId="14" fillId="5" borderId="2" xfId="0" applyNumberFormat="1" applyFont="1" applyFill="1" applyBorder="1" applyAlignment="1">
      <alignment horizontal="center" vertical="center"/>
    </xf>
    <xf numFmtId="0" fontId="12" fillId="0" borderId="9" xfId="0" applyFont="1" applyFill="1" applyBorder="1" applyAlignment="1" applyProtection="1">
      <alignment horizontal="center" vertical="center"/>
    </xf>
    <xf numFmtId="0" fontId="12" fillId="0" borderId="4" xfId="0" applyFont="1" applyFill="1" applyBorder="1" applyAlignment="1" applyProtection="1">
      <alignment horizontal="center" vertical="center"/>
    </xf>
    <xf numFmtId="0" fontId="7" fillId="0" borderId="13" xfId="0" applyFont="1" applyBorder="1" applyAlignment="1">
      <alignment vertical="top"/>
    </xf>
    <xf numFmtId="0" fontId="7" fillId="0" borderId="7" xfId="0" applyFont="1" applyBorder="1"/>
    <xf numFmtId="0" fontId="7" fillId="0" borderId="13" xfId="0" applyFont="1" applyBorder="1" applyAlignment="1">
      <alignment vertical="center"/>
    </xf>
    <xf numFmtId="0" fontId="7" fillId="0" borderId="2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176" fontId="7" fillId="4" borderId="21" xfId="0" applyNumberFormat="1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176" fontId="7" fillId="4" borderId="9" xfId="0" applyNumberFormat="1" applyFont="1" applyFill="1" applyBorder="1" applyAlignment="1">
      <alignment horizontal="center" vertical="center"/>
    </xf>
    <xf numFmtId="0" fontId="15" fillId="5" borderId="15" xfId="0" applyNumberFormat="1" applyFont="1" applyFill="1" applyBorder="1" applyAlignment="1">
      <alignment horizontal="center" vertical="center"/>
    </xf>
    <xf numFmtId="58" fontId="7" fillId="0" borderId="0" xfId="0" applyNumberFormat="1" applyFont="1" applyAlignment="1">
      <alignment horizontal="center" vertical="center"/>
    </xf>
    <xf numFmtId="178" fontId="20" fillId="0" borderId="7" xfId="0" applyNumberFormat="1" applyFont="1" applyBorder="1" applyAlignment="1">
      <alignment vertical="center"/>
    </xf>
    <xf numFmtId="178" fontId="20" fillId="0" borderId="0" xfId="0" applyNumberFormat="1" applyFont="1" applyAlignment="1">
      <alignment vertical="center"/>
    </xf>
    <xf numFmtId="0" fontId="12" fillId="0" borderId="1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7" fillId="6" borderId="0" xfId="0" applyFont="1" applyFill="1" applyAlignment="1">
      <alignment horizontal="left"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0" fontId="7" fillId="0" borderId="21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top" shrinkToFit="1"/>
    </xf>
    <xf numFmtId="0" fontId="7" fillId="0" borderId="20" xfId="0" applyFont="1" applyBorder="1" applyAlignment="1">
      <alignment horizontal="center" vertical="top" shrinkToFit="1"/>
    </xf>
    <xf numFmtId="0" fontId="7" fillId="0" borderId="21" xfId="0" applyFont="1" applyBorder="1" applyAlignment="1">
      <alignment horizontal="center" vertical="top" shrinkToFit="1"/>
    </xf>
    <xf numFmtId="0" fontId="7" fillId="0" borderId="9" xfId="0" quotePrefix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top"/>
    </xf>
    <xf numFmtId="0" fontId="7" fillId="0" borderId="9" xfId="0" applyNumberFormat="1" applyFont="1" applyBorder="1" applyAlignment="1">
      <alignment horizontal="center" vertical="center"/>
    </xf>
    <xf numFmtId="179" fontId="7" fillId="0" borderId="0" xfId="0" applyNumberFormat="1" applyFont="1" applyBorder="1" applyAlignment="1">
      <alignment horizontal="center" vertical="center" shrinkToFit="1"/>
    </xf>
    <xf numFmtId="0" fontId="7" fillId="0" borderId="22" xfId="0" applyFont="1" applyBorder="1" applyAlignment="1">
      <alignment horizontal="center" vertical="center" shrinkToFit="1"/>
    </xf>
    <xf numFmtId="179" fontId="7" fillId="0" borderId="22" xfId="0" applyNumberFormat="1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6" xfId="0" applyFont="1" applyFill="1" applyBorder="1" applyAlignment="1" applyProtection="1">
      <alignment horizontal="center" vertical="center"/>
      <protection locked="0"/>
    </xf>
    <xf numFmtId="0" fontId="7" fillId="0" borderId="19" xfId="0" applyFont="1" applyFill="1" applyBorder="1" applyAlignment="1" applyProtection="1">
      <alignment horizontal="center" vertical="center"/>
      <protection locked="0"/>
    </xf>
    <xf numFmtId="0" fontId="7" fillId="0" borderId="9" xfId="0" applyFont="1" applyBorder="1" applyAlignment="1">
      <alignment horizontal="center" vertical="top"/>
    </xf>
    <xf numFmtId="0" fontId="7" fillId="0" borderId="9" xfId="0" quotePrefix="1" applyFont="1" applyBorder="1" applyAlignment="1">
      <alignment horizontal="center" vertical="top"/>
    </xf>
    <xf numFmtId="0" fontId="7" fillId="0" borderId="0" xfId="0" applyFont="1" applyBorder="1" applyAlignment="1">
      <alignment horizontal="center" vertical="center" shrinkToFit="1"/>
    </xf>
    <xf numFmtId="178" fontId="20" fillId="0" borderId="7" xfId="0" applyNumberFormat="1" applyFont="1" applyBorder="1" applyAlignment="1">
      <alignment horizontal="left" vertical="center"/>
    </xf>
    <xf numFmtId="178" fontId="20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7" fillId="0" borderId="17" xfId="0" applyFont="1" applyFill="1" applyBorder="1" applyAlignment="1" applyProtection="1">
      <alignment horizontal="center" vertical="center"/>
    </xf>
    <xf numFmtId="0" fontId="7" fillId="0" borderId="16" xfId="0" applyFont="1" applyFill="1" applyBorder="1" applyAlignment="1" applyProtection="1">
      <alignment horizontal="center" vertical="center"/>
    </xf>
    <xf numFmtId="0" fontId="9" fillId="0" borderId="34" xfId="0" applyFont="1" applyFill="1" applyBorder="1" applyAlignment="1">
      <alignment horizontal="center"/>
    </xf>
    <xf numFmtId="0" fontId="9" fillId="0" borderId="35" xfId="0" applyFont="1" applyFill="1" applyBorder="1" applyAlignment="1">
      <alignment horizontal="center"/>
    </xf>
    <xf numFmtId="0" fontId="7" fillId="0" borderId="25" xfId="0" applyFont="1" applyFill="1" applyBorder="1" applyAlignment="1" applyProtection="1">
      <alignment horizontal="center" vertical="center" textRotation="255"/>
    </xf>
    <xf numFmtId="0" fontId="7" fillId="0" borderId="31" xfId="0" applyFont="1" applyFill="1" applyBorder="1" applyAlignment="1" applyProtection="1">
      <alignment horizontal="center" vertical="center" textRotation="255"/>
    </xf>
    <xf numFmtId="0" fontId="13" fillId="0" borderId="3" xfId="0" applyFont="1" applyBorder="1" applyAlignment="1">
      <alignment vertical="center" textRotation="255" wrapText="1"/>
    </xf>
    <xf numFmtId="0" fontId="13" fillId="0" borderId="2" xfId="0" applyFont="1" applyBorder="1" applyAlignment="1">
      <alignment vertical="center" textRotation="255" wrapText="1"/>
    </xf>
    <xf numFmtId="0" fontId="9" fillId="0" borderId="9" xfId="0" applyFont="1" applyBorder="1" applyAlignment="1">
      <alignment horizontal="center" vertical="center" textRotation="255" wrapText="1"/>
    </xf>
    <xf numFmtId="0" fontId="9" fillId="0" borderId="3" xfId="0" applyFont="1" applyBorder="1" applyAlignment="1">
      <alignment horizontal="center" vertical="center" textRotation="255" wrapText="1"/>
    </xf>
    <xf numFmtId="0" fontId="9" fillId="0" borderId="9" xfId="0" applyFont="1" applyBorder="1" applyAlignment="1">
      <alignment horizontal="center" vertical="center" textRotation="255"/>
    </xf>
    <xf numFmtId="0" fontId="9" fillId="0" borderId="3" xfId="0" applyFont="1" applyBorder="1" applyAlignment="1">
      <alignment horizontal="center" vertical="center" textRotation="255"/>
    </xf>
    <xf numFmtId="0" fontId="12" fillId="0" borderId="6" xfId="0" applyFont="1" applyBorder="1" applyAlignment="1">
      <alignment horizontal="center" vertical="center" textRotation="255"/>
    </xf>
    <xf numFmtId="0" fontId="12" fillId="0" borderId="7" xfId="0" applyFont="1" applyBorder="1" applyAlignment="1">
      <alignment horizontal="center" vertical="center" textRotation="255"/>
    </xf>
    <xf numFmtId="0" fontId="12" fillId="0" borderId="9" xfId="0" applyFont="1" applyBorder="1" applyAlignment="1">
      <alignment horizontal="center" vertical="center" textRotation="255"/>
    </xf>
    <xf numFmtId="0" fontId="12" fillId="0" borderId="3" xfId="0" applyFont="1" applyBorder="1" applyAlignment="1">
      <alignment horizontal="center" vertical="center" textRotation="255"/>
    </xf>
    <xf numFmtId="0" fontId="9" fillId="0" borderId="2" xfId="0" applyFont="1" applyBorder="1" applyAlignment="1">
      <alignment horizontal="center" vertical="center" textRotation="255" wrapText="1"/>
    </xf>
    <xf numFmtId="179" fontId="7" fillId="0" borderId="19" xfId="0" applyNumberFormat="1" applyFont="1" applyBorder="1" applyAlignment="1">
      <alignment horizontal="center" vertical="center"/>
    </xf>
    <xf numFmtId="179" fontId="7" fillId="0" borderId="21" xfId="0" applyNumberFormat="1" applyFont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79" fontId="7" fillId="0" borderId="0" xfId="0" applyNumberFormat="1" applyFont="1" applyAlignment="1">
      <alignment horizontal="center" vertical="center"/>
    </xf>
    <xf numFmtId="0" fontId="12" fillId="0" borderId="6" xfId="0" applyFont="1" applyFill="1" applyBorder="1" applyAlignment="1" applyProtection="1">
      <alignment horizontal="center" vertical="center"/>
    </xf>
    <xf numFmtId="0" fontId="12" fillId="0" borderId="22" xfId="0" applyFont="1" applyFill="1" applyBorder="1" applyAlignment="1" applyProtection="1">
      <alignment horizontal="center" vertical="center"/>
    </xf>
    <xf numFmtId="0" fontId="12" fillId="0" borderId="14" xfId="0" applyFont="1" applyFill="1" applyBorder="1" applyAlignment="1" applyProtection="1">
      <alignment horizontal="center" vertical="center"/>
    </xf>
    <xf numFmtId="0" fontId="12" fillId="0" borderId="19" xfId="0" applyFont="1" applyFill="1" applyBorder="1" applyAlignment="1" applyProtection="1">
      <alignment horizontal="center" vertical="center"/>
    </xf>
    <xf numFmtId="0" fontId="12" fillId="0" borderId="20" xfId="0" applyFont="1" applyFill="1" applyBorder="1" applyAlignment="1" applyProtection="1">
      <alignment horizontal="center" vertical="center"/>
    </xf>
    <xf numFmtId="0" fontId="12" fillId="0" borderId="21" xfId="0" applyFont="1" applyFill="1" applyBorder="1" applyAlignment="1" applyProtection="1">
      <alignment horizontal="center" vertical="center"/>
    </xf>
    <xf numFmtId="0" fontId="12" fillId="0" borderId="8" xfId="0" applyFont="1" applyFill="1" applyBorder="1" applyAlignment="1" applyProtection="1">
      <alignment horizontal="center" vertical="center"/>
    </xf>
    <xf numFmtId="0" fontId="12" fillId="0" borderId="10" xfId="0" applyFont="1" applyFill="1" applyBorder="1" applyAlignment="1" applyProtection="1">
      <alignment horizontal="center" vertical="center"/>
    </xf>
    <xf numFmtId="0" fontId="12" fillId="0" borderId="12" xfId="0" applyFont="1" applyFill="1" applyBorder="1" applyAlignment="1" applyProtection="1">
      <alignment horizontal="center" vertical="center"/>
    </xf>
    <xf numFmtId="0" fontId="7" fillId="6" borderId="0" xfId="0" applyFont="1" applyFill="1" applyAlignment="1">
      <alignment horizontal="center"/>
    </xf>
    <xf numFmtId="0" fontId="7" fillId="0" borderId="21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textRotation="255" wrapText="1"/>
    </xf>
    <xf numFmtId="0" fontId="12" fillId="0" borderId="7" xfId="0" applyFont="1" applyBorder="1" applyAlignment="1">
      <alignment horizontal="center" vertical="center" textRotation="255" wrapText="1"/>
    </xf>
    <xf numFmtId="0" fontId="7" fillId="0" borderId="21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7" fillId="0" borderId="21" xfId="0" applyNumberFormat="1" applyFont="1" applyBorder="1" applyAlignment="1">
      <alignment horizontal="right" vertical="center"/>
    </xf>
    <xf numFmtId="0" fontId="7" fillId="0" borderId="9" xfId="0" applyNumberFormat="1" applyFont="1" applyBorder="1" applyAlignment="1">
      <alignment horizontal="right" vertical="center"/>
    </xf>
    <xf numFmtId="0" fontId="7" fillId="0" borderId="21" xfId="0" applyNumberFormat="1" applyFont="1" applyBorder="1" applyAlignment="1">
      <alignment horizontal="right" vertical="top"/>
    </xf>
    <xf numFmtId="0" fontId="7" fillId="0" borderId="9" xfId="0" applyNumberFormat="1" applyFont="1" applyBorder="1" applyAlignment="1">
      <alignment horizontal="right" vertical="top"/>
    </xf>
    <xf numFmtId="0" fontId="7" fillId="0" borderId="9" xfId="0" quotePrefix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7" fillId="0" borderId="9" xfId="0" applyFont="1" applyBorder="1" applyAlignment="1">
      <alignment horizontal="right" vertical="top"/>
    </xf>
    <xf numFmtId="0" fontId="7" fillId="0" borderId="9" xfId="0" quotePrefix="1" applyFont="1" applyBorder="1" applyAlignment="1">
      <alignment horizontal="right" vertical="top"/>
    </xf>
    <xf numFmtId="181" fontId="7" fillId="0" borderId="0" xfId="0" applyNumberFormat="1" applyFont="1" applyBorder="1" applyAlignment="1">
      <alignment horizontal="right" shrinkToFit="1"/>
    </xf>
    <xf numFmtId="181" fontId="7" fillId="0" borderId="0" xfId="0" applyNumberFormat="1" applyFont="1" applyAlignment="1">
      <alignment horizontal="right" shrinkToFit="1"/>
    </xf>
    <xf numFmtId="0" fontId="7" fillId="0" borderId="19" xfId="0" applyFont="1" applyBorder="1" applyAlignment="1">
      <alignment horizontal="right" vertical="center"/>
    </xf>
    <xf numFmtId="0" fontId="7" fillId="0" borderId="19" xfId="0" applyNumberFormat="1" applyFont="1" applyBorder="1" applyAlignment="1">
      <alignment horizontal="right" vertical="center"/>
    </xf>
    <xf numFmtId="0" fontId="7" fillId="0" borderId="19" xfId="0" applyFont="1" applyBorder="1" applyAlignment="1">
      <alignment horizontal="right" vertical="top"/>
    </xf>
    <xf numFmtId="0" fontId="7" fillId="0" borderId="21" xfId="0" applyFont="1" applyBorder="1" applyAlignment="1">
      <alignment horizontal="right" vertical="top"/>
    </xf>
    <xf numFmtId="0" fontId="7" fillId="0" borderId="19" xfId="0" applyNumberFormat="1" applyFont="1" applyBorder="1" applyAlignment="1">
      <alignment horizontal="right" vertical="top"/>
    </xf>
    <xf numFmtId="0" fontId="7" fillId="0" borderId="0" xfId="0" applyFont="1" applyBorder="1" applyAlignment="1">
      <alignment horizontal="center"/>
    </xf>
    <xf numFmtId="0" fontId="12" fillId="0" borderId="8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21" fillId="0" borderId="19" xfId="0" applyFont="1" applyFill="1" applyBorder="1" applyAlignment="1" applyProtection="1">
      <alignment horizontal="center" vertical="center"/>
    </xf>
    <xf numFmtId="0" fontId="21" fillId="0" borderId="20" xfId="0" applyFont="1" applyFill="1" applyBorder="1" applyAlignment="1" applyProtection="1">
      <alignment horizontal="center" vertical="center"/>
    </xf>
    <xf numFmtId="0" fontId="21" fillId="0" borderId="21" xfId="0" applyFont="1" applyFill="1" applyBorder="1" applyAlignment="1" applyProtection="1">
      <alignment horizontal="center" vertical="center"/>
    </xf>
    <xf numFmtId="0" fontId="13" fillId="0" borderId="7" xfId="0" applyFont="1" applyBorder="1" applyAlignment="1">
      <alignment horizontal="center" vertical="center" textRotation="255" wrapText="1"/>
    </xf>
    <xf numFmtId="0" fontId="13" fillId="0" borderId="7" xfId="0" applyFont="1" applyBorder="1" applyAlignment="1">
      <alignment horizontal="center" vertical="center" textRotation="255"/>
    </xf>
    <xf numFmtId="0" fontId="7" fillId="0" borderId="20" xfId="0" applyFont="1" applyBorder="1" applyAlignment="1">
      <alignment horizontal="right" vertical="center"/>
    </xf>
    <xf numFmtId="0" fontId="16" fillId="0" borderId="0" xfId="0" applyFont="1" applyBorder="1" applyAlignment="1">
      <alignment horizontal="left" vertical="center" textRotation="255"/>
    </xf>
    <xf numFmtId="179" fontId="7" fillId="0" borderId="18" xfId="0" applyNumberFormat="1" applyFont="1" applyBorder="1" applyAlignment="1">
      <alignment horizontal="center"/>
    </xf>
    <xf numFmtId="179" fontId="7" fillId="0" borderId="11" xfId="0" applyNumberFormat="1" applyFont="1" applyBorder="1" applyAlignment="1">
      <alignment horizontal="center"/>
    </xf>
    <xf numFmtId="0" fontId="20" fillId="4" borderId="20" xfId="0" applyFont="1" applyFill="1" applyBorder="1" applyAlignment="1">
      <alignment horizontal="center" vertical="center"/>
    </xf>
    <xf numFmtId="0" fontId="20" fillId="4" borderId="21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 textRotation="255" wrapText="1"/>
    </xf>
    <xf numFmtId="0" fontId="12" fillId="0" borderId="2" xfId="0" applyFont="1" applyBorder="1" applyAlignment="1">
      <alignment horizontal="center" vertical="center" textRotation="255" wrapText="1"/>
    </xf>
    <xf numFmtId="0" fontId="5" fillId="0" borderId="0" xfId="0" applyFont="1" applyAlignment="1">
      <alignment horizontal="center" vertical="center"/>
    </xf>
    <xf numFmtId="0" fontId="20" fillId="6" borderId="20" xfId="0" applyFont="1" applyFill="1" applyBorder="1" applyAlignment="1">
      <alignment horizontal="center" vertical="center"/>
    </xf>
    <xf numFmtId="0" fontId="20" fillId="6" borderId="21" xfId="0" applyFont="1" applyFill="1" applyBorder="1" applyAlignment="1">
      <alignment horizontal="center" vertical="center"/>
    </xf>
    <xf numFmtId="0" fontId="20" fillId="7" borderId="19" xfId="0" applyFont="1" applyFill="1" applyBorder="1" applyAlignment="1">
      <alignment horizontal="center" vertical="center"/>
    </xf>
    <xf numFmtId="0" fontId="20" fillId="7" borderId="20" xfId="0" applyFont="1" applyFill="1" applyBorder="1" applyAlignment="1">
      <alignment horizontal="center" vertical="center"/>
    </xf>
    <xf numFmtId="0" fontId="20" fillId="8" borderId="19" xfId="0" applyFont="1" applyFill="1" applyBorder="1" applyAlignment="1">
      <alignment horizontal="center" vertical="center"/>
    </xf>
    <xf numFmtId="0" fontId="20" fillId="8" borderId="20" xfId="0" applyFont="1" applyFill="1" applyBorder="1" applyAlignment="1">
      <alignment horizontal="center" vertical="center"/>
    </xf>
    <xf numFmtId="0" fontId="20" fillId="8" borderId="21" xfId="0" applyFont="1" applyFill="1" applyBorder="1" applyAlignment="1">
      <alignment horizontal="center" vertical="center"/>
    </xf>
    <xf numFmtId="178" fontId="19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2" fillId="0" borderId="9" xfId="0" applyFont="1" applyFill="1" applyBorder="1" applyAlignment="1" applyProtection="1">
      <alignment horizontal="center" vertical="center"/>
    </xf>
    <xf numFmtId="0" fontId="9" fillId="0" borderId="0" xfId="0" applyFont="1" applyBorder="1" applyAlignment="1">
      <alignment horizontal="center" wrapText="1"/>
    </xf>
    <xf numFmtId="0" fontId="7" fillId="0" borderId="25" xfId="0" applyFont="1" applyFill="1" applyBorder="1" applyAlignment="1" applyProtection="1">
      <alignment horizontal="center" vertical="center"/>
      <protection locked="0"/>
    </xf>
    <xf numFmtId="0" fontId="7" fillId="0" borderId="31" xfId="0" applyFont="1" applyFill="1" applyBorder="1" applyAlignment="1" applyProtection="1">
      <alignment horizontal="center" vertical="center"/>
      <protection locked="0"/>
    </xf>
    <xf numFmtId="0" fontId="18" fillId="0" borderId="0" xfId="0" applyFont="1" applyBorder="1" applyAlignment="1">
      <alignment horizontal="distributed" indent="1"/>
    </xf>
    <xf numFmtId="0" fontId="7" fillId="0" borderId="32" xfId="0" applyFont="1" applyFill="1" applyBorder="1" applyAlignment="1" applyProtection="1">
      <alignment horizontal="center" vertical="center"/>
      <protection locked="0"/>
    </xf>
    <xf numFmtId="0" fontId="9" fillId="0" borderId="34" xfId="0" applyFont="1" applyFill="1" applyBorder="1" applyAlignment="1" applyProtection="1">
      <alignment horizontal="center"/>
    </xf>
    <xf numFmtId="0" fontId="9" fillId="0" borderId="36" xfId="0" applyFont="1" applyFill="1" applyBorder="1" applyAlignment="1" applyProtection="1">
      <alignment horizontal="center"/>
    </xf>
    <xf numFmtId="0" fontId="9" fillId="0" borderId="35" xfId="0" applyFont="1" applyFill="1" applyBorder="1" applyAlignment="1" applyProtection="1">
      <alignment horizontal="center"/>
    </xf>
    <xf numFmtId="0" fontId="7" fillId="0" borderId="6" xfId="0" applyFont="1" applyFill="1" applyBorder="1" applyAlignment="1" applyProtection="1">
      <alignment horizontal="center" vertical="center" textRotation="255"/>
    </xf>
    <xf numFmtId="0" fontId="7" fillId="0" borderId="7" xfId="0" applyFont="1" applyFill="1" applyBorder="1" applyAlignment="1" applyProtection="1">
      <alignment horizontal="center" vertical="center" textRotation="255"/>
    </xf>
  </cellXfs>
  <cellStyles count="4">
    <cellStyle name="パーセント" xfId="1" builtinId="5"/>
    <cellStyle name="通貨 2" xfId="2" xr:uid="{00000000-0005-0000-0000-000001000000}"/>
    <cellStyle name="標準" xfId="0" builtinId="0"/>
    <cellStyle name="標準 2" xfId="3" xr:uid="{00000000-0005-0000-0000-000003000000}"/>
  </cellStyles>
  <dxfs count="246">
    <dxf>
      <font>
        <color rgb="FF0070C0"/>
      </font>
    </dxf>
    <dxf>
      <font>
        <color rgb="FF9C0006"/>
      </font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ont>
        <color rgb="FF0070C0"/>
      </font>
    </dxf>
    <dxf>
      <font>
        <color rgb="FF9C0006"/>
      </font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5347;&#32244;&#35336;&#30011;\H24(6-8)&#65321;&#65332;&#23455;&#21209;&#31185;&#65288;&#29987;&#25216;&#65289;\&#35347;&#32244;&#35336;&#30011;&#34920;(IT&#23455;&#21209;&#31185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訓練概要(日立産技)"/>
      <sheetName val="訓練計画表"/>
      <sheetName val="指導計画"/>
      <sheetName val="５月"/>
      <sheetName val="６月"/>
      <sheetName val="７月"/>
      <sheetName val="天気"/>
    </sheetNames>
    <sheetDataSet>
      <sheetData sheetId="0"/>
      <sheetData sheetId="1">
        <row r="4">
          <cell r="S4">
            <v>40037</v>
          </cell>
        </row>
        <row r="5">
          <cell r="S5">
            <v>40038</v>
          </cell>
        </row>
        <row r="6">
          <cell r="S6">
            <v>40039</v>
          </cell>
        </row>
        <row r="7">
          <cell r="S7">
            <v>40077</v>
          </cell>
        </row>
        <row r="8">
          <cell r="S8">
            <v>40078</v>
          </cell>
        </row>
        <row r="9">
          <cell r="S9">
            <v>40079</v>
          </cell>
        </row>
        <row r="10">
          <cell r="S10">
            <v>40098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B1:AU75"/>
  <sheetViews>
    <sheetView showGridLines="0" tabSelected="1" view="pageBreakPreview" topLeftCell="A4" zoomScale="90" zoomScaleNormal="90" zoomScaleSheetLayoutView="90" workbookViewId="0">
      <selection activeCell="B4" sqref="B4"/>
    </sheetView>
  </sheetViews>
  <sheetFormatPr defaultRowHeight="13" x14ac:dyDescent="0.2"/>
  <cols>
    <col min="1" max="1" width="0.7265625" customWidth="1"/>
    <col min="2" max="2" width="3.6328125" customWidth="1"/>
    <col min="3" max="3" width="15.6328125" customWidth="1"/>
    <col min="4" max="4" width="8.90625" bestFit="1" customWidth="1"/>
    <col min="5" max="36" width="3.6328125" customWidth="1"/>
    <col min="37" max="42" width="4.6328125" customWidth="1"/>
    <col min="43" max="43" width="5.6328125" customWidth="1"/>
    <col min="44" max="44" width="4.6328125" customWidth="1"/>
    <col min="45" max="45" width="8.6328125" customWidth="1"/>
    <col min="46" max="46" width="8.6328125" style="1" customWidth="1"/>
    <col min="47" max="47" width="2.90625" customWidth="1"/>
  </cols>
  <sheetData>
    <row r="1" spans="2:47" ht="6.75" customHeight="1" x14ac:dyDescent="0.2"/>
    <row r="2" spans="2:47" ht="15" customHeight="1" x14ac:dyDescent="0.55000000000000004">
      <c r="B2" s="11"/>
      <c r="C2" s="11"/>
      <c r="D2" s="11"/>
      <c r="E2" s="11"/>
      <c r="F2" s="12"/>
      <c r="G2" s="12"/>
      <c r="H2" s="12"/>
      <c r="I2" s="12"/>
      <c r="J2" s="12"/>
      <c r="K2" s="12"/>
      <c r="L2" s="12"/>
      <c r="M2" s="13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25"/>
      <c r="Z2" s="25"/>
      <c r="AA2" s="25"/>
      <c r="AB2" s="25"/>
      <c r="AC2" s="206" t="s">
        <v>80</v>
      </c>
      <c r="AD2" s="206"/>
      <c r="AE2" s="206" t="s">
        <v>81</v>
      </c>
      <c r="AF2" s="206"/>
      <c r="AG2" s="206" t="s">
        <v>82</v>
      </c>
      <c r="AH2" s="206"/>
      <c r="AI2" s="206" t="s">
        <v>83</v>
      </c>
      <c r="AJ2" s="206"/>
      <c r="AK2" s="207" t="s">
        <v>24</v>
      </c>
      <c r="AL2" s="207"/>
      <c r="AM2" s="11"/>
      <c r="AN2" s="11"/>
      <c r="AO2" s="11"/>
      <c r="AP2" s="11"/>
      <c r="AQ2" s="11"/>
      <c r="AR2" s="11"/>
      <c r="AS2" s="11"/>
      <c r="AT2" s="11"/>
      <c r="AU2" s="11"/>
    </row>
    <row r="3" spans="2:47" ht="15" customHeight="1" x14ac:dyDescent="0.55000000000000004">
      <c r="B3" s="14"/>
      <c r="C3" s="11"/>
      <c r="D3" s="11"/>
      <c r="E3" s="11"/>
      <c r="F3" s="12"/>
      <c r="G3" s="12"/>
      <c r="H3" s="12"/>
      <c r="I3" s="12"/>
      <c r="J3" s="12"/>
      <c r="K3" s="12"/>
      <c r="L3" s="12"/>
      <c r="M3" s="13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84" t="s">
        <v>30</v>
      </c>
      <c r="Z3" s="185"/>
      <c r="AA3" s="185"/>
      <c r="AB3" s="186"/>
      <c r="AC3" s="198">
        <f>COUNTA(F50:AJ50)</f>
        <v>20</v>
      </c>
      <c r="AD3" s="198"/>
      <c r="AE3" s="198">
        <f>'6月'!$AE$3</f>
        <v>21</v>
      </c>
      <c r="AF3" s="198"/>
      <c r="AG3" s="198">
        <f>'7月'!$AG$3</f>
        <v>22</v>
      </c>
      <c r="AH3" s="198"/>
      <c r="AI3" s="198">
        <f>'8月'!$AI$3</f>
        <v>19</v>
      </c>
      <c r="AJ3" s="198"/>
      <c r="AK3" s="198">
        <f>SUM(AC3:AJ3)</f>
        <v>82</v>
      </c>
      <c r="AL3" s="198"/>
      <c r="AM3" s="11"/>
      <c r="AN3" s="11"/>
      <c r="AO3" s="11"/>
      <c r="AP3" s="11"/>
      <c r="AQ3" s="11"/>
      <c r="AR3" s="175">
        <v>45778</v>
      </c>
      <c r="AS3" s="175"/>
      <c r="AT3" s="175"/>
      <c r="AU3" s="11"/>
    </row>
    <row r="4" spans="2:47" ht="15" customHeight="1" x14ac:dyDescent="0.55000000000000004">
      <c r="B4" s="14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5"/>
      <c r="Q4" s="11"/>
      <c r="R4" s="11"/>
      <c r="S4" s="11"/>
      <c r="T4" s="15"/>
      <c r="U4" s="11"/>
      <c r="V4" s="11"/>
      <c r="W4" s="11"/>
      <c r="X4" s="11"/>
      <c r="Y4" s="184" t="s">
        <v>27</v>
      </c>
      <c r="Z4" s="185"/>
      <c r="AA4" s="185"/>
      <c r="AB4" s="186"/>
      <c r="AC4" s="198">
        <f>SUM(AC5:AD6)</f>
        <v>115</v>
      </c>
      <c r="AD4" s="198"/>
      <c r="AE4" s="198">
        <f>SUM(AE5:AF6)</f>
        <v>126</v>
      </c>
      <c r="AF4" s="198"/>
      <c r="AG4" s="198">
        <f>SUM(AG5:AH6)</f>
        <v>132</v>
      </c>
      <c r="AH4" s="198"/>
      <c r="AI4" s="198">
        <f>SUM(AI5:AJ6)</f>
        <v>109</v>
      </c>
      <c r="AJ4" s="198"/>
      <c r="AK4" s="198">
        <f>SUM(AC4:AJ4)</f>
        <v>482</v>
      </c>
      <c r="AL4" s="198"/>
      <c r="AM4" s="11"/>
      <c r="AN4" s="11"/>
      <c r="AO4" s="11"/>
      <c r="AP4" s="11"/>
      <c r="AQ4" s="11"/>
      <c r="AR4" s="11"/>
      <c r="AS4" s="11"/>
      <c r="AT4" s="11"/>
      <c r="AU4" s="11"/>
    </row>
    <row r="5" spans="2:47" ht="15" customHeight="1" x14ac:dyDescent="0.55000000000000004">
      <c r="B5" s="14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25"/>
      <c r="Z5" s="184" t="s">
        <v>34</v>
      </c>
      <c r="AA5" s="185"/>
      <c r="AB5" s="186"/>
      <c r="AC5" s="190">
        <f>AK56</f>
        <v>1</v>
      </c>
      <c r="AD5" s="190"/>
      <c r="AE5" s="192">
        <f>'6月'!AK56</f>
        <v>0</v>
      </c>
      <c r="AF5" s="192"/>
      <c r="AG5" s="190">
        <f>'7月'!AK56</f>
        <v>0</v>
      </c>
      <c r="AH5" s="190"/>
      <c r="AI5" s="190">
        <f>'8月'!AK56</f>
        <v>1</v>
      </c>
      <c r="AJ5" s="190"/>
      <c r="AK5" s="198">
        <f>SUM(AC5:AJ5)</f>
        <v>2</v>
      </c>
      <c r="AL5" s="198"/>
      <c r="AM5" s="16" t="s">
        <v>35</v>
      </c>
      <c r="AN5" s="17"/>
      <c r="AO5" s="17"/>
      <c r="AP5" s="17"/>
      <c r="AQ5" s="11"/>
      <c r="AR5" s="11"/>
      <c r="AS5" s="11"/>
      <c r="AT5" s="11"/>
      <c r="AU5" s="11"/>
    </row>
    <row r="6" spans="2:47" ht="15" customHeight="1" x14ac:dyDescent="0.55000000000000004">
      <c r="B6" s="14"/>
      <c r="C6" s="15"/>
      <c r="D6" s="15"/>
      <c r="E6" s="15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53"/>
      <c r="Z6" s="187" t="s">
        <v>28</v>
      </c>
      <c r="AA6" s="188"/>
      <c r="AB6" s="189"/>
      <c r="AC6" s="191">
        <f>AK57</f>
        <v>114</v>
      </c>
      <c r="AD6" s="191"/>
      <c r="AE6" s="191">
        <f>'6月'!AK57</f>
        <v>126</v>
      </c>
      <c r="AF6" s="191"/>
      <c r="AG6" s="202">
        <f>'7月'!AK57</f>
        <v>132</v>
      </c>
      <c r="AH6" s="202"/>
      <c r="AI6" s="202">
        <f>'8月'!AK57</f>
        <v>108</v>
      </c>
      <c r="AJ6" s="202"/>
      <c r="AK6" s="201">
        <f>SUM(AC6:AJ6)</f>
        <v>480</v>
      </c>
      <c r="AL6" s="201"/>
      <c r="AM6" s="154"/>
      <c r="AN6" s="69"/>
      <c r="AO6" s="11"/>
      <c r="AP6" s="11"/>
      <c r="AQ6" s="11"/>
      <c r="AR6" s="11"/>
      <c r="AS6" s="11"/>
      <c r="AT6" s="11"/>
      <c r="AU6" s="11"/>
    </row>
    <row r="7" spans="2:47" ht="18" customHeight="1" x14ac:dyDescent="0.55000000000000004">
      <c r="B7" s="14"/>
      <c r="C7" s="56" t="s">
        <v>57</v>
      </c>
      <c r="D7" s="230"/>
      <c r="E7" s="231"/>
      <c r="F7" s="231"/>
      <c r="G7" s="231"/>
      <c r="H7" s="231"/>
      <c r="I7" s="231"/>
      <c r="J7" s="231"/>
      <c r="K7" s="232"/>
      <c r="L7" s="204">
        <v>45778</v>
      </c>
      <c r="M7" s="205"/>
      <c r="N7" s="205"/>
      <c r="O7" s="205"/>
      <c r="P7" s="205"/>
      <c r="Q7" s="205"/>
      <c r="R7" s="119"/>
      <c r="S7" s="119"/>
      <c r="T7" s="118"/>
      <c r="U7" s="11"/>
      <c r="V7" s="11"/>
      <c r="W7" s="11"/>
      <c r="X7" s="11"/>
      <c r="Y7" s="196"/>
      <c r="Z7" s="197"/>
      <c r="AA7" s="197"/>
      <c r="AB7" s="197"/>
      <c r="AC7" s="194"/>
      <c r="AD7" s="194"/>
      <c r="AE7" s="195"/>
      <c r="AF7" s="195"/>
      <c r="AG7" s="194"/>
      <c r="AH7" s="194"/>
      <c r="AI7" s="195"/>
      <c r="AJ7" s="195"/>
      <c r="AK7" s="194"/>
      <c r="AL7" s="194"/>
      <c r="AM7" s="193"/>
      <c r="AN7" s="193"/>
      <c r="AO7" s="18"/>
      <c r="AP7" s="18"/>
      <c r="AQ7" s="19"/>
      <c r="AR7" s="19"/>
      <c r="AS7" s="19"/>
      <c r="AT7" s="11"/>
      <c r="AU7" s="11"/>
    </row>
    <row r="8" spans="2:47" ht="18" customHeight="1" x14ac:dyDescent="0.65">
      <c r="B8" s="14"/>
      <c r="C8" s="151" t="s">
        <v>58</v>
      </c>
      <c r="D8" s="233"/>
      <c r="E8" s="234"/>
      <c r="F8" s="234"/>
      <c r="G8" s="234"/>
      <c r="H8" s="234"/>
      <c r="I8" s="234"/>
      <c r="J8" s="234"/>
      <c r="K8" s="235"/>
      <c r="L8" s="120"/>
      <c r="M8" s="120"/>
      <c r="N8" s="120"/>
      <c r="O8" s="120"/>
      <c r="P8" s="120"/>
      <c r="Q8" s="120"/>
      <c r="R8" s="118"/>
      <c r="S8" s="118"/>
      <c r="T8" s="118"/>
      <c r="U8" s="11"/>
      <c r="V8" s="11"/>
      <c r="W8" s="11"/>
      <c r="X8" s="11"/>
      <c r="Y8" s="196"/>
      <c r="Z8" s="196"/>
      <c r="AA8" s="196"/>
      <c r="AB8" s="196"/>
      <c r="AC8" s="203"/>
      <c r="AD8" s="203"/>
      <c r="AE8" s="193"/>
      <c r="AF8" s="193"/>
      <c r="AG8" s="21"/>
      <c r="AH8" s="20"/>
      <c r="AI8" s="21"/>
      <c r="AJ8" s="20"/>
      <c r="AK8" s="22"/>
      <c r="AL8" s="22"/>
      <c r="AM8" s="69"/>
      <c r="AN8" s="69"/>
      <c r="AO8" s="11" t="s">
        <v>33</v>
      </c>
      <c r="AP8" s="11"/>
      <c r="AQ8" s="11"/>
      <c r="AR8" s="11"/>
      <c r="AS8" s="11"/>
      <c r="AT8" s="11"/>
      <c r="AU8" s="11"/>
    </row>
    <row r="9" spans="2:47" ht="18" customHeight="1" x14ac:dyDescent="0.55000000000000004">
      <c r="B9" s="14"/>
      <c r="C9" s="152" t="s">
        <v>59</v>
      </c>
      <c r="D9" s="236"/>
      <c r="E9" s="237"/>
      <c r="F9" s="237"/>
      <c r="G9" s="237"/>
      <c r="H9" s="237"/>
      <c r="I9" s="237"/>
      <c r="J9" s="237"/>
      <c r="K9" s="238"/>
      <c r="L9" s="176" t="s">
        <v>15</v>
      </c>
      <c r="M9" s="177"/>
      <c r="N9" s="177"/>
      <c r="O9" s="177"/>
      <c r="P9" s="177"/>
      <c r="Q9" s="177"/>
      <c r="R9" s="118"/>
      <c r="S9" s="181" t="s">
        <v>61</v>
      </c>
      <c r="T9" s="181"/>
      <c r="U9" s="23" t="s">
        <v>5</v>
      </c>
      <c r="V9" s="24" t="s">
        <v>6</v>
      </c>
      <c r="W9" s="24"/>
      <c r="X9" s="23" t="s">
        <v>3</v>
      </c>
      <c r="Y9" s="24" t="s">
        <v>4</v>
      </c>
      <c r="Z9" s="24"/>
      <c r="AA9" s="23" t="s">
        <v>37</v>
      </c>
      <c r="AB9" s="24" t="s">
        <v>7</v>
      </c>
      <c r="AC9" s="24"/>
      <c r="AD9" s="23" t="s">
        <v>76</v>
      </c>
      <c r="AE9" s="24" t="s">
        <v>8</v>
      </c>
      <c r="AF9" s="24"/>
      <c r="AG9" s="24" t="s">
        <v>38</v>
      </c>
      <c r="AH9" s="24" t="s">
        <v>67</v>
      </c>
      <c r="AI9" s="24"/>
      <c r="AJ9" s="25"/>
      <c r="AK9" s="25"/>
      <c r="AL9" s="25"/>
      <c r="AM9" s="229"/>
      <c r="AN9" s="229"/>
      <c r="AO9" s="25"/>
      <c r="AP9" s="25"/>
      <c r="AQ9" s="25"/>
      <c r="AR9" s="25"/>
      <c r="AS9" s="11"/>
      <c r="AT9" s="11"/>
      <c r="AU9" s="11"/>
    </row>
    <row r="10" spans="2:47" ht="6" customHeight="1" x14ac:dyDescent="0.55000000000000004">
      <c r="B10" s="14"/>
      <c r="C10" s="26"/>
      <c r="D10" s="26"/>
      <c r="E10" s="26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</row>
    <row r="11" spans="2:47" ht="50.15" customHeight="1" x14ac:dyDescent="0.55000000000000004">
      <c r="B11" s="212" t="s">
        <v>0</v>
      </c>
      <c r="C11" s="208" t="s">
        <v>1</v>
      </c>
      <c r="D11" s="56" t="s">
        <v>64</v>
      </c>
      <c r="E11" s="210"/>
      <c r="F11" s="27">
        <v>45778</v>
      </c>
      <c r="G11" s="27">
        <v>45779</v>
      </c>
      <c r="H11" s="27">
        <v>45780</v>
      </c>
      <c r="I11" s="27">
        <v>45781</v>
      </c>
      <c r="J11" s="171">
        <v>45782</v>
      </c>
      <c r="K11" s="171">
        <v>45783</v>
      </c>
      <c r="L11" s="27">
        <v>45784</v>
      </c>
      <c r="M11" s="27">
        <v>45785</v>
      </c>
      <c r="N11" s="27">
        <v>45786</v>
      </c>
      <c r="O11" s="27">
        <v>45787</v>
      </c>
      <c r="P11" s="27">
        <v>45788</v>
      </c>
      <c r="Q11" s="27">
        <v>45789</v>
      </c>
      <c r="R11" s="27">
        <v>45790</v>
      </c>
      <c r="S11" s="27">
        <v>45791</v>
      </c>
      <c r="T11" s="27">
        <v>45792</v>
      </c>
      <c r="U11" s="27">
        <v>45793</v>
      </c>
      <c r="V11" s="27">
        <v>45794</v>
      </c>
      <c r="W11" s="27">
        <v>45795</v>
      </c>
      <c r="X11" s="27">
        <v>45796</v>
      </c>
      <c r="Y11" s="27">
        <v>45797</v>
      </c>
      <c r="Z11" s="27">
        <v>45798</v>
      </c>
      <c r="AA11" s="27">
        <v>45799</v>
      </c>
      <c r="AB11" s="27">
        <v>45800</v>
      </c>
      <c r="AC11" s="27">
        <v>45801</v>
      </c>
      <c r="AD11" s="27">
        <v>45802</v>
      </c>
      <c r="AE11" s="27">
        <v>45803</v>
      </c>
      <c r="AF11" s="27">
        <v>45804</v>
      </c>
      <c r="AG11" s="27">
        <v>45805</v>
      </c>
      <c r="AH11" s="27">
        <v>45806</v>
      </c>
      <c r="AI11" s="27">
        <v>45807</v>
      </c>
      <c r="AJ11" s="27">
        <v>45808</v>
      </c>
      <c r="AK11" s="220" t="s">
        <v>31</v>
      </c>
      <c r="AL11" s="218" t="s">
        <v>69</v>
      </c>
      <c r="AM11" s="218" t="s">
        <v>70</v>
      </c>
      <c r="AN11" s="218" t="s">
        <v>77</v>
      </c>
      <c r="AO11" s="218" t="s">
        <v>71</v>
      </c>
      <c r="AP11" s="218" t="s">
        <v>72</v>
      </c>
      <c r="AQ11" s="216" t="s">
        <v>74</v>
      </c>
      <c r="AR11" s="222" t="s">
        <v>75</v>
      </c>
      <c r="AS11" s="217" t="s">
        <v>62</v>
      </c>
      <c r="AT11" s="214" t="s">
        <v>63</v>
      </c>
      <c r="AU11" s="11"/>
    </row>
    <row r="12" spans="2:47" ht="50.15" customHeight="1" x14ac:dyDescent="0.55000000000000004">
      <c r="B12" s="213"/>
      <c r="C12" s="209"/>
      <c r="D12" s="130" t="s">
        <v>79</v>
      </c>
      <c r="E12" s="211"/>
      <c r="F12" s="131">
        <f t="shared" ref="F12:AJ12" si="0">WEEKDAY(F11)</f>
        <v>5</v>
      </c>
      <c r="G12" s="132">
        <f>WEEKDAY(G11)</f>
        <v>6</v>
      </c>
      <c r="H12" s="135">
        <f>WEEKDAY(H11)</f>
        <v>7</v>
      </c>
      <c r="I12" s="132">
        <f t="shared" si="0"/>
        <v>1</v>
      </c>
      <c r="J12" s="135">
        <f t="shared" si="0"/>
        <v>2</v>
      </c>
      <c r="K12" s="135">
        <f t="shared" si="0"/>
        <v>3</v>
      </c>
      <c r="L12" s="132">
        <f t="shared" si="0"/>
        <v>4</v>
      </c>
      <c r="M12" s="132">
        <f t="shared" si="0"/>
        <v>5</v>
      </c>
      <c r="N12" s="133">
        <f t="shared" si="0"/>
        <v>6</v>
      </c>
      <c r="O12" s="132">
        <f t="shared" si="0"/>
        <v>7</v>
      </c>
      <c r="P12" s="132">
        <f t="shared" si="0"/>
        <v>1</v>
      </c>
      <c r="Q12" s="132">
        <f t="shared" si="0"/>
        <v>2</v>
      </c>
      <c r="R12" s="132">
        <f t="shared" si="0"/>
        <v>3</v>
      </c>
      <c r="S12" s="132">
        <f t="shared" si="0"/>
        <v>4</v>
      </c>
      <c r="T12" s="132">
        <f t="shared" si="0"/>
        <v>5</v>
      </c>
      <c r="U12" s="132">
        <f t="shared" si="0"/>
        <v>6</v>
      </c>
      <c r="V12" s="132">
        <f t="shared" si="0"/>
        <v>7</v>
      </c>
      <c r="W12" s="132">
        <f t="shared" si="0"/>
        <v>1</v>
      </c>
      <c r="X12" s="132">
        <f t="shared" si="0"/>
        <v>2</v>
      </c>
      <c r="Y12" s="132">
        <f t="shared" si="0"/>
        <v>3</v>
      </c>
      <c r="Z12" s="132">
        <f t="shared" si="0"/>
        <v>4</v>
      </c>
      <c r="AA12" s="132">
        <f t="shared" si="0"/>
        <v>5</v>
      </c>
      <c r="AB12" s="132">
        <f t="shared" si="0"/>
        <v>6</v>
      </c>
      <c r="AC12" s="132">
        <f t="shared" si="0"/>
        <v>7</v>
      </c>
      <c r="AD12" s="132">
        <f t="shared" si="0"/>
        <v>1</v>
      </c>
      <c r="AE12" s="132">
        <f t="shared" si="0"/>
        <v>2</v>
      </c>
      <c r="AF12" s="132">
        <f t="shared" si="0"/>
        <v>3</v>
      </c>
      <c r="AG12" s="132">
        <f t="shared" si="0"/>
        <v>4</v>
      </c>
      <c r="AH12" s="132">
        <f t="shared" si="0"/>
        <v>5</v>
      </c>
      <c r="AI12" s="132">
        <f t="shared" si="0"/>
        <v>6</v>
      </c>
      <c r="AJ12" s="132">
        <f t="shared" si="0"/>
        <v>7</v>
      </c>
      <c r="AK12" s="221"/>
      <c r="AL12" s="219"/>
      <c r="AM12" s="219"/>
      <c r="AN12" s="219"/>
      <c r="AO12" s="219"/>
      <c r="AP12" s="219"/>
      <c r="AQ12" s="217"/>
      <c r="AR12" s="223"/>
      <c r="AS12" s="224"/>
      <c r="AT12" s="215"/>
      <c r="AU12" s="11"/>
    </row>
    <row r="13" spans="2:47" s="4" customFormat="1" ht="17.149999999999999" customHeight="1" x14ac:dyDescent="0.55000000000000004">
      <c r="B13" s="199">
        <v>1</v>
      </c>
      <c r="C13" s="174"/>
      <c r="D13" s="148"/>
      <c r="E13" s="33" t="s">
        <v>2</v>
      </c>
      <c r="F13" s="134"/>
      <c r="G13" s="134"/>
      <c r="H13" s="136"/>
      <c r="I13" s="134"/>
      <c r="J13" s="136"/>
      <c r="K13" s="136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  <c r="W13" s="134"/>
      <c r="X13" s="134"/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  <c r="AI13" s="134"/>
      <c r="AJ13" s="134"/>
      <c r="AK13" s="50">
        <f>$AC$3</f>
        <v>20</v>
      </c>
      <c r="AL13" s="61">
        <f>COUNTIF(F13:AJ13,"○")</f>
        <v>0</v>
      </c>
      <c r="AM13" s="51">
        <f>COUNTIF(F13:AJ13,"／")+SUM(AN13:AP13)</f>
        <v>0</v>
      </c>
      <c r="AN13" s="61">
        <f>COUNTIF(F13:AJ13,"✕")</f>
        <v>0</v>
      </c>
      <c r="AO13" s="61">
        <f>COUNTIF(F13:AJ13,"△")</f>
        <v>0</v>
      </c>
      <c r="AP13" s="61">
        <f>COUNTIF(F13:AJ13,"●")</f>
        <v>0</v>
      </c>
      <c r="AQ13" s="51"/>
      <c r="AR13" s="51"/>
      <c r="AS13" s="29"/>
      <c r="AT13" s="29"/>
      <c r="AU13" s="30"/>
    </row>
    <row r="14" spans="2:47" s="4" customFormat="1" ht="17.149999999999999" customHeight="1" x14ac:dyDescent="0.2">
      <c r="B14" s="199"/>
      <c r="C14" s="174"/>
      <c r="D14" s="149"/>
      <c r="E14" s="31" t="s">
        <v>16</v>
      </c>
      <c r="F14" s="35"/>
      <c r="G14" s="35"/>
      <c r="H14" s="36"/>
      <c r="I14" s="36"/>
      <c r="J14" s="36"/>
      <c r="K14" s="36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104"/>
      <c r="AL14" s="112"/>
      <c r="AM14" s="112"/>
      <c r="AN14" s="112"/>
      <c r="AO14" s="112"/>
      <c r="AP14" s="112"/>
      <c r="AQ14" s="105">
        <f>$AK$49-AR14</f>
        <v>114</v>
      </c>
      <c r="AR14" s="106">
        <f>SUM(F14:AJ14)</f>
        <v>0</v>
      </c>
      <c r="AS14" s="107">
        <f>AQ14/$AK$49</f>
        <v>1</v>
      </c>
      <c r="AT14" s="107">
        <f>AQ14/$AK$49</f>
        <v>1</v>
      </c>
      <c r="AU14" s="25"/>
    </row>
    <row r="15" spans="2:47" s="4" customFormat="1" ht="17.149999999999999" customHeight="1" x14ac:dyDescent="0.2">
      <c r="B15" s="199">
        <v>2</v>
      </c>
      <c r="C15" s="174"/>
      <c r="D15" s="148"/>
      <c r="E15" s="33" t="s">
        <v>2</v>
      </c>
      <c r="F15" s="34"/>
      <c r="G15" s="34"/>
      <c r="H15" s="129"/>
      <c r="I15" s="34"/>
      <c r="J15" s="129"/>
      <c r="K15" s="129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108">
        <f>$AC$3</f>
        <v>20</v>
      </c>
      <c r="AL15" s="109">
        <f>COUNTIF(F15:AJ15,"○")</f>
        <v>0</v>
      </c>
      <c r="AM15" s="110">
        <f>COUNTIF(F15:AJ15,"／")+SUM(AN15:AP15)</f>
        <v>0</v>
      </c>
      <c r="AN15" s="109">
        <f>COUNTIF(F15:AJ15,"✕")</f>
        <v>0</v>
      </c>
      <c r="AO15" s="109">
        <f>COUNTIF(F15:AJ15,"△")</f>
        <v>0</v>
      </c>
      <c r="AP15" s="109">
        <f>COUNTIF(F15:AJ15,"●")</f>
        <v>0</v>
      </c>
      <c r="AQ15" s="110"/>
      <c r="AR15" s="110"/>
      <c r="AS15" s="111"/>
      <c r="AT15" s="111"/>
      <c r="AU15" s="25"/>
    </row>
    <row r="16" spans="2:47" s="4" customFormat="1" ht="17.149999999999999" customHeight="1" x14ac:dyDescent="0.2">
      <c r="B16" s="199"/>
      <c r="C16" s="174"/>
      <c r="D16" s="149"/>
      <c r="E16" s="31" t="s">
        <v>17</v>
      </c>
      <c r="F16" s="35"/>
      <c r="G16" s="35"/>
      <c r="H16" s="36"/>
      <c r="I16" s="35"/>
      <c r="J16" s="36"/>
      <c r="K16" s="36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52"/>
      <c r="AL16" s="62"/>
      <c r="AM16" s="62"/>
      <c r="AN16" s="62"/>
      <c r="AO16" s="62"/>
      <c r="AP16" s="62"/>
      <c r="AQ16" s="53">
        <f>$AK$49-AR16</f>
        <v>114</v>
      </c>
      <c r="AR16" s="54">
        <f>SUM(F16:AJ16)</f>
        <v>0</v>
      </c>
      <c r="AS16" s="32">
        <f>AQ16/$AK$49</f>
        <v>1</v>
      </c>
      <c r="AT16" s="32">
        <f>AQ16/$AK$49</f>
        <v>1</v>
      </c>
      <c r="AU16" s="25"/>
    </row>
    <row r="17" spans="2:47" s="4" customFormat="1" ht="17.149999999999999" customHeight="1" x14ac:dyDescent="0.2">
      <c r="B17" s="199">
        <v>3</v>
      </c>
      <c r="C17" s="174"/>
      <c r="D17" s="148"/>
      <c r="E17" s="37" t="s">
        <v>2</v>
      </c>
      <c r="F17" s="34"/>
      <c r="G17" s="34"/>
      <c r="H17" s="129"/>
      <c r="I17" s="34"/>
      <c r="J17" s="129"/>
      <c r="K17" s="129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108">
        <f>$AC$3</f>
        <v>20</v>
      </c>
      <c r="AL17" s="109">
        <f>COUNTIF(F17:AJ17,"○")</f>
        <v>0</v>
      </c>
      <c r="AM17" s="110">
        <f>COUNTIF(F17:AJ17,"／")+SUM(AN17:AP17)</f>
        <v>0</v>
      </c>
      <c r="AN17" s="109">
        <f>COUNTIF(F17:AJ17,"✕")</f>
        <v>0</v>
      </c>
      <c r="AO17" s="61">
        <f>COUNTIF(F17:AJ17,"△")</f>
        <v>0</v>
      </c>
      <c r="AP17" s="61">
        <f>COUNTIF(F17:AJ17,"●")</f>
        <v>0</v>
      </c>
      <c r="AQ17" s="51"/>
      <c r="AR17" s="51"/>
      <c r="AS17" s="29"/>
      <c r="AT17" s="29"/>
      <c r="AU17" s="25"/>
    </row>
    <row r="18" spans="2:47" s="4" customFormat="1" ht="17.149999999999999" customHeight="1" x14ac:dyDescent="0.2">
      <c r="B18" s="199"/>
      <c r="C18" s="174"/>
      <c r="D18" s="149"/>
      <c r="E18" s="31" t="s">
        <v>17</v>
      </c>
      <c r="F18" s="35"/>
      <c r="G18" s="35"/>
      <c r="H18" s="36"/>
      <c r="I18" s="35"/>
      <c r="J18" s="36"/>
      <c r="K18" s="36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52"/>
      <c r="AL18" s="62"/>
      <c r="AM18" s="62"/>
      <c r="AN18" s="62"/>
      <c r="AO18" s="112"/>
      <c r="AP18" s="112"/>
      <c r="AQ18" s="105">
        <f>$AK$49-AR18</f>
        <v>114</v>
      </c>
      <c r="AR18" s="106">
        <f>SUM(F18:AJ18)</f>
        <v>0</v>
      </c>
      <c r="AS18" s="107">
        <f>AQ18/$AK$49</f>
        <v>1</v>
      </c>
      <c r="AT18" s="107">
        <f>AQ18/$AK$49</f>
        <v>1</v>
      </c>
      <c r="AU18" s="25"/>
    </row>
    <row r="19" spans="2:47" s="4" customFormat="1" ht="17.149999999999999" customHeight="1" x14ac:dyDescent="0.2">
      <c r="B19" s="199">
        <v>4</v>
      </c>
      <c r="C19" s="174"/>
      <c r="D19" s="148"/>
      <c r="E19" s="33" t="s">
        <v>2</v>
      </c>
      <c r="F19" s="34"/>
      <c r="G19" s="34"/>
      <c r="H19" s="129"/>
      <c r="I19" s="34"/>
      <c r="J19" s="129"/>
      <c r="K19" s="129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108">
        <f>$AC$3</f>
        <v>20</v>
      </c>
      <c r="AL19" s="109">
        <f>COUNTIF(F19:AJ19,"○")</f>
        <v>0</v>
      </c>
      <c r="AM19" s="110">
        <f>COUNTIF(F19:AJ19,"／")+SUM(AN19:AP19)</f>
        <v>0</v>
      </c>
      <c r="AN19" s="109">
        <f>COUNTIF(F19:AJ19,"✕")</f>
        <v>0</v>
      </c>
      <c r="AO19" s="109">
        <f>COUNTIF(F19:AJ19,"△")</f>
        <v>0</v>
      </c>
      <c r="AP19" s="109">
        <f>COUNTIF(F19:AJ19,"●")</f>
        <v>0</v>
      </c>
      <c r="AQ19" s="110"/>
      <c r="AR19" s="110"/>
      <c r="AS19" s="111"/>
      <c r="AT19" s="111"/>
      <c r="AU19" s="25"/>
    </row>
    <row r="20" spans="2:47" s="4" customFormat="1" ht="17.149999999999999" customHeight="1" x14ac:dyDescent="0.2">
      <c r="B20" s="199"/>
      <c r="C20" s="174"/>
      <c r="D20" s="149"/>
      <c r="E20" s="31" t="s">
        <v>16</v>
      </c>
      <c r="F20" s="35"/>
      <c r="G20" s="35"/>
      <c r="H20" s="36"/>
      <c r="I20" s="35"/>
      <c r="J20" s="36"/>
      <c r="K20" s="36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52"/>
      <c r="AL20" s="62"/>
      <c r="AM20" s="62"/>
      <c r="AN20" s="62"/>
      <c r="AO20" s="62"/>
      <c r="AP20" s="62"/>
      <c r="AQ20" s="53">
        <f>$AK$49-AR20</f>
        <v>114</v>
      </c>
      <c r="AR20" s="54">
        <f>SUM(F20:AJ20)</f>
        <v>0</v>
      </c>
      <c r="AS20" s="32">
        <f>AQ20/$AK$49</f>
        <v>1</v>
      </c>
      <c r="AT20" s="32">
        <f>AQ20/$AK$49</f>
        <v>1</v>
      </c>
      <c r="AU20" s="25"/>
    </row>
    <row r="21" spans="2:47" s="4" customFormat="1" ht="17.149999999999999" customHeight="1" x14ac:dyDescent="0.2">
      <c r="B21" s="199">
        <v>5</v>
      </c>
      <c r="C21" s="174"/>
      <c r="D21" s="148"/>
      <c r="E21" s="37" t="s">
        <v>2</v>
      </c>
      <c r="F21" s="34"/>
      <c r="G21" s="34"/>
      <c r="H21" s="129"/>
      <c r="I21" s="34"/>
      <c r="J21" s="129"/>
      <c r="K21" s="129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108">
        <f>$AC$3</f>
        <v>20</v>
      </c>
      <c r="AL21" s="109">
        <f>COUNTIF(F21:AJ21,"○")</f>
        <v>0</v>
      </c>
      <c r="AM21" s="110">
        <f>COUNTIF(F21:AJ21,"／")+SUM(AN21:AP21)</f>
        <v>0</v>
      </c>
      <c r="AN21" s="109">
        <f>COUNTIF(F21:AJ21,"✕")</f>
        <v>0</v>
      </c>
      <c r="AO21" s="61">
        <f>COUNTIF(F21:AJ21,"△")</f>
        <v>0</v>
      </c>
      <c r="AP21" s="61">
        <f>COUNTIF(F21:AJ21,"●")</f>
        <v>0</v>
      </c>
      <c r="AQ21" s="51"/>
      <c r="AR21" s="51"/>
      <c r="AS21" s="29"/>
      <c r="AT21" s="29"/>
      <c r="AU21" s="25"/>
    </row>
    <row r="22" spans="2:47" s="4" customFormat="1" ht="17.149999999999999" customHeight="1" x14ac:dyDescent="0.2">
      <c r="B22" s="199"/>
      <c r="C22" s="174"/>
      <c r="D22" s="149"/>
      <c r="E22" s="31" t="s">
        <v>16</v>
      </c>
      <c r="F22" s="35"/>
      <c r="G22" s="35"/>
      <c r="H22" s="36"/>
      <c r="I22" s="35"/>
      <c r="J22" s="36"/>
      <c r="K22" s="36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52"/>
      <c r="AL22" s="62"/>
      <c r="AM22" s="62"/>
      <c r="AN22" s="62"/>
      <c r="AO22" s="112"/>
      <c r="AP22" s="112"/>
      <c r="AQ22" s="105">
        <f>$AK$49-AR22</f>
        <v>114</v>
      </c>
      <c r="AR22" s="106">
        <f>SUM(F22:AJ22)</f>
        <v>0</v>
      </c>
      <c r="AS22" s="107">
        <f>AQ22/$AK$49</f>
        <v>1</v>
      </c>
      <c r="AT22" s="107">
        <f>AQ22/$AK$49</f>
        <v>1</v>
      </c>
      <c r="AU22" s="25"/>
    </row>
    <row r="23" spans="2:47" s="4" customFormat="1" ht="17.149999999999999" customHeight="1" x14ac:dyDescent="0.2">
      <c r="B23" s="200">
        <v>6</v>
      </c>
      <c r="C23" s="174"/>
      <c r="D23" s="148"/>
      <c r="E23" s="38" t="s">
        <v>2</v>
      </c>
      <c r="F23" s="34"/>
      <c r="G23" s="34"/>
      <c r="H23" s="129"/>
      <c r="I23" s="34"/>
      <c r="J23" s="129"/>
      <c r="K23" s="129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108">
        <f>$AC$3</f>
        <v>20</v>
      </c>
      <c r="AL23" s="109">
        <f>COUNTIF(F23:AJ23,"○")</f>
        <v>0</v>
      </c>
      <c r="AM23" s="110">
        <f>COUNTIF(F23:AJ23,"／")+SUM(AN23:AP23)</f>
        <v>0</v>
      </c>
      <c r="AN23" s="109">
        <f>COUNTIF(F23:AJ23,"✕")</f>
        <v>0</v>
      </c>
      <c r="AO23" s="109">
        <f>COUNTIF(F23:AJ23,"△")</f>
        <v>0</v>
      </c>
      <c r="AP23" s="109">
        <f>COUNTIF(F23:AJ23,"●")</f>
        <v>0</v>
      </c>
      <c r="AQ23" s="110"/>
      <c r="AR23" s="110"/>
      <c r="AS23" s="111"/>
      <c r="AT23" s="111"/>
      <c r="AU23" s="25"/>
    </row>
    <row r="24" spans="2:47" s="4" customFormat="1" ht="17.149999999999999" customHeight="1" x14ac:dyDescent="0.2">
      <c r="B24" s="200"/>
      <c r="C24" s="174"/>
      <c r="D24" s="149"/>
      <c r="E24" s="39" t="s">
        <v>16</v>
      </c>
      <c r="F24" s="35"/>
      <c r="G24" s="35"/>
      <c r="H24" s="36"/>
      <c r="I24" s="35"/>
      <c r="J24" s="36"/>
      <c r="K24" s="36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52"/>
      <c r="AL24" s="62"/>
      <c r="AM24" s="62"/>
      <c r="AN24" s="62"/>
      <c r="AO24" s="62"/>
      <c r="AP24" s="62"/>
      <c r="AQ24" s="53">
        <f>$AK$49-AR24</f>
        <v>114</v>
      </c>
      <c r="AR24" s="54">
        <f>SUM(F24:AJ24)</f>
        <v>0</v>
      </c>
      <c r="AS24" s="32">
        <f>AQ24/$AK$49</f>
        <v>1</v>
      </c>
      <c r="AT24" s="32">
        <f>AQ24/$AK$49</f>
        <v>1</v>
      </c>
      <c r="AU24" s="25"/>
    </row>
    <row r="25" spans="2:47" s="4" customFormat="1" ht="17.149999999999999" customHeight="1" x14ac:dyDescent="0.2">
      <c r="B25" s="199">
        <v>7</v>
      </c>
      <c r="C25" s="174"/>
      <c r="D25" s="148"/>
      <c r="E25" s="40" t="s">
        <v>2</v>
      </c>
      <c r="F25" s="34"/>
      <c r="G25" s="34"/>
      <c r="H25" s="129"/>
      <c r="I25" s="34"/>
      <c r="J25" s="129"/>
      <c r="K25" s="129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108">
        <f>$AC$3</f>
        <v>20</v>
      </c>
      <c r="AL25" s="109">
        <f>COUNTIF(F25:AJ25,"○")</f>
        <v>0</v>
      </c>
      <c r="AM25" s="110">
        <f>COUNTIF(F25:AJ25,"／")+SUM(AN25:AP25)</f>
        <v>0</v>
      </c>
      <c r="AN25" s="109">
        <f>COUNTIF(F25:AJ25,"✕")</f>
        <v>0</v>
      </c>
      <c r="AO25" s="61">
        <f>COUNTIF(F25:AJ25,"△")</f>
        <v>0</v>
      </c>
      <c r="AP25" s="61">
        <f>COUNTIF(F25:AJ25,"●")</f>
        <v>0</v>
      </c>
      <c r="AQ25" s="51"/>
      <c r="AR25" s="51"/>
      <c r="AS25" s="29"/>
      <c r="AT25" s="29"/>
      <c r="AU25" s="25"/>
    </row>
    <row r="26" spans="2:47" s="4" customFormat="1" ht="17.149999999999999" customHeight="1" x14ac:dyDescent="0.2">
      <c r="B26" s="199"/>
      <c r="C26" s="174"/>
      <c r="D26" s="149"/>
      <c r="E26" s="39" t="s">
        <v>16</v>
      </c>
      <c r="F26" s="35"/>
      <c r="G26" s="35"/>
      <c r="H26" s="36"/>
      <c r="I26" s="35"/>
      <c r="J26" s="36"/>
      <c r="K26" s="36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52"/>
      <c r="AL26" s="62"/>
      <c r="AM26" s="62"/>
      <c r="AN26" s="62"/>
      <c r="AO26" s="112"/>
      <c r="AP26" s="112"/>
      <c r="AQ26" s="105">
        <f>$AK$49-AR26</f>
        <v>114</v>
      </c>
      <c r="AR26" s="106">
        <f>SUM(F26:AJ26)</f>
        <v>0</v>
      </c>
      <c r="AS26" s="107">
        <f>AQ26/$AK$49</f>
        <v>1</v>
      </c>
      <c r="AT26" s="107">
        <f>AQ26/$AK$49</f>
        <v>1</v>
      </c>
      <c r="AU26" s="25"/>
    </row>
    <row r="27" spans="2:47" s="4" customFormat="1" ht="17.149999999999999" customHeight="1" x14ac:dyDescent="0.2">
      <c r="B27" s="199">
        <v>8</v>
      </c>
      <c r="C27" s="174"/>
      <c r="D27" s="148"/>
      <c r="E27" s="33" t="s">
        <v>2</v>
      </c>
      <c r="F27" s="34"/>
      <c r="G27" s="34"/>
      <c r="H27" s="129"/>
      <c r="I27" s="34"/>
      <c r="J27" s="129"/>
      <c r="K27" s="129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108">
        <f>$AC$3</f>
        <v>20</v>
      </c>
      <c r="AL27" s="109">
        <f>COUNTIF(F27:AJ27,"○")</f>
        <v>0</v>
      </c>
      <c r="AM27" s="110">
        <f>COUNTIF(F27:AJ27,"／")+SUM(AN27:AP27)</f>
        <v>0</v>
      </c>
      <c r="AN27" s="109">
        <f>COUNTIF(F27:AJ27,"✕")</f>
        <v>0</v>
      </c>
      <c r="AO27" s="109">
        <f>COUNTIF(F27:AJ27,"△")</f>
        <v>0</v>
      </c>
      <c r="AP27" s="109">
        <f>COUNTIF(F27:AJ27,"●")</f>
        <v>0</v>
      </c>
      <c r="AQ27" s="110"/>
      <c r="AR27" s="110"/>
      <c r="AS27" s="111"/>
      <c r="AT27" s="111"/>
      <c r="AU27" s="25"/>
    </row>
    <row r="28" spans="2:47" s="4" customFormat="1" ht="17.149999999999999" customHeight="1" x14ac:dyDescent="0.2">
      <c r="B28" s="199"/>
      <c r="C28" s="174"/>
      <c r="D28" s="149"/>
      <c r="E28" s="31" t="s">
        <v>16</v>
      </c>
      <c r="F28" s="35"/>
      <c r="G28" s="35"/>
      <c r="H28" s="36"/>
      <c r="I28" s="35"/>
      <c r="J28" s="36"/>
      <c r="K28" s="36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52"/>
      <c r="AL28" s="62"/>
      <c r="AM28" s="62"/>
      <c r="AN28" s="62"/>
      <c r="AO28" s="62"/>
      <c r="AP28" s="62"/>
      <c r="AQ28" s="53">
        <f>$AK$49-AR28</f>
        <v>114</v>
      </c>
      <c r="AR28" s="54">
        <f>SUM(F28:AJ28)</f>
        <v>0</v>
      </c>
      <c r="AS28" s="32">
        <f>AQ28/$AK$49</f>
        <v>1</v>
      </c>
      <c r="AT28" s="32">
        <f>AQ28/$AK$49</f>
        <v>1</v>
      </c>
      <c r="AU28" s="25"/>
    </row>
    <row r="29" spans="2:47" s="4" customFormat="1" ht="17.149999999999999" customHeight="1" x14ac:dyDescent="0.2">
      <c r="B29" s="199">
        <v>9</v>
      </c>
      <c r="C29" s="174"/>
      <c r="D29" s="148"/>
      <c r="E29" s="37" t="s">
        <v>2</v>
      </c>
      <c r="F29" s="34"/>
      <c r="G29" s="34"/>
      <c r="H29" s="129"/>
      <c r="I29" s="34"/>
      <c r="J29" s="129"/>
      <c r="K29" s="129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108">
        <f>$AC$3</f>
        <v>20</v>
      </c>
      <c r="AL29" s="109">
        <f>COUNTIF(F29:AJ29,"○")</f>
        <v>0</v>
      </c>
      <c r="AM29" s="110">
        <f>COUNTIF(F29:AJ29,"／")+SUM(AN29:AP29)</f>
        <v>0</v>
      </c>
      <c r="AN29" s="109">
        <f>COUNTIF(F29:AJ29,"✕")</f>
        <v>0</v>
      </c>
      <c r="AO29" s="61">
        <f>COUNTIF(F29:AJ29,"△")</f>
        <v>0</v>
      </c>
      <c r="AP29" s="61">
        <f>COUNTIF(F29:AJ29,"●")</f>
        <v>0</v>
      </c>
      <c r="AQ29" s="51"/>
      <c r="AR29" s="51"/>
      <c r="AS29" s="29"/>
      <c r="AT29" s="29"/>
      <c r="AU29" s="25"/>
    </row>
    <row r="30" spans="2:47" s="4" customFormat="1" ht="17.149999999999999" customHeight="1" x14ac:dyDescent="0.2">
      <c r="B30" s="199"/>
      <c r="C30" s="174"/>
      <c r="D30" s="149"/>
      <c r="E30" s="31" t="s">
        <v>16</v>
      </c>
      <c r="F30" s="35"/>
      <c r="G30" s="35"/>
      <c r="H30" s="36"/>
      <c r="I30" s="35"/>
      <c r="J30" s="36"/>
      <c r="K30" s="36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52"/>
      <c r="AL30" s="62"/>
      <c r="AM30" s="62"/>
      <c r="AN30" s="62"/>
      <c r="AO30" s="112"/>
      <c r="AP30" s="112"/>
      <c r="AQ30" s="105">
        <f>$AK$49-AR30</f>
        <v>114</v>
      </c>
      <c r="AR30" s="106">
        <f>SUM(F30:AJ30)</f>
        <v>0</v>
      </c>
      <c r="AS30" s="107">
        <f>AQ30/$AK$49</f>
        <v>1</v>
      </c>
      <c r="AT30" s="107">
        <f>AQ30/$AK$49</f>
        <v>1</v>
      </c>
      <c r="AU30" s="25"/>
    </row>
    <row r="31" spans="2:47" s="4" customFormat="1" ht="17.149999999999999" customHeight="1" x14ac:dyDescent="0.2">
      <c r="B31" s="199">
        <v>10</v>
      </c>
      <c r="C31" s="174"/>
      <c r="D31" s="148"/>
      <c r="E31" s="33" t="s">
        <v>2</v>
      </c>
      <c r="F31" s="34"/>
      <c r="G31" s="34"/>
      <c r="H31" s="129"/>
      <c r="I31" s="34"/>
      <c r="J31" s="129"/>
      <c r="K31" s="129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108">
        <f>$AC$3</f>
        <v>20</v>
      </c>
      <c r="AL31" s="109">
        <f>COUNTIF(F31:AJ31,"○")</f>
        <v>0</v>
      </c>
      <c r="AM31" s="110">
        <f>COUNTIF(F31:AJ31,"／")+SUM(AN31:AP31)</f>
        <v>0</v>
      </c>
      <c r="AN31" s="109">
        <f>COUNTIF(F31:AJ31,"✕")</f>
        <v>0</v>
      </c>
      <c r="AO31" s="109">
        <f>COUNTIF(F31:AJ31,"△")</f>
        <v>0</v>
      </c>
      <c r="AP31" s="109">
        <f>COUNTIF(F31:AJ31,"●")</f>
        <v>0</v>
      </c>
      <c r="AQ31" s="110"/>
      <c r="AR31" s="110"/>
      <c r="AS31" s="111"/>
      <c r="AT31" s="111"/>
      <c r="AU31" s="25"/>
    </row>
    <row r="32" spans="2:47" s="4" customFormat="1" ht="17.149999999999999" customHeight="1" x14ac:dyDescent="0.2">
      <c r="B32" s="199"/>
      <c r="C32" s="174"/>
      <c r="D32" s="149"/>
      <c r="E32" s="31" t="s">
        <v>16</v>
      </c>
      <c r="F32" s="35"/>
      <c r="G32" s="35"/>
      <c r="H32" s="36"/>
      <c r="I32" s="35"/>
      <c r="J32" s="36"/>
      <c r="K32" s="36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52"/>
      <c r="AL32" s="62"/>
      <c r="AM32" s="62"/>
      <c r="AN32" s="62"/>
      <c r="AO32" s="62"/>
      <c r="AP32" s="62"/>
      <c r="AQ32" s="53">
        <f>$AK$49-AR32</f>
        <v>114</v>
      </c>
      <c r="AR32" s="54">
        <f>SUM(F32:AJ32)</f>
        <v>0</v>
      </c>
      <c r="AS32" s="32">
        <f>AQ32/$AK$49</f>
        <v>1</v>
      </c>
      <c r="AT32" s="32">
        <f>AQ32/$AK$49</f>
        <v>1</v>
      </c>
      <c r="AU32" s="25"/>
    </row>
    <row r="33" spans="2:47" s="4" customFormat="1" ht="17.149999999999999" customHeight="1" x14ac:dyDescent="0.2">
      <c r="B33" s="199">
        <v>11</v>
      </c>
      <c r="C33" s="174"/>
      <c r="D33" s="148"/>
      <c r="E33" s="33" t="s">
        <v>2</v>
      </c>
      <c r="F33" s="34"/>
      <c r="G33" s="34"/>
      <c r="H33" s="129"/>
      <c r="I33" s="34"/>
      <c r="J33" s="129"/>
      <c r="K33" s="129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108">
        <f>$AC$3</f>
        <v>20</v>
      </c>
      <c r="AL33" s="109">
        <f>COUNTIF(F33:AJ33,"○")</f>
        <v>0</v>
      </c>
      <c r="AM33" s="110">
        <f>COUNTIF(F33:AJ33,"／")+SUM(AN33:AP33)</f>
        <v>0</v>
      </c>
      <c r="AN33" s="109">
        <f>COUNTIF(F33:AJ33,"✕")</f>
        <v>0</v>
      </c>
      <c r="AO33" s="61">
        <f>COUNTIF(F33:AJ33,"△")</f>
        <v>0</v>
      </c>
      <c r="AP33" s="61">
        <f>COUNTIF(F33:AJ33,"●")</f>
        <v>0</v>
      </c>
      <c r="AQ33" s="51"/>
      <c r="AR33" s="51"/>
      <c r="AS33" s="29"/>
      <c r="AT33" s="29"/>
      <c r="AU33" s="25"/>
    </row>
    <row r="34" spans="2:47" s="4" customFormat="1" ht="17.149999999999999" customHeight="1" x14ac:dyDescent="0.2">
      <c r="B34" s="199"/>
      <c r="C34" s="174"/>
      <c r="D34" s="149"/>
      <c r="E34" s="41" t="s">
        <v>16</v>
      </c>
      <c r="F34" s="35"/>
      <c r="G34" s="35"/>
      <c r="H34" s="36"/>
      <c r="I34" s="35"/>
      <c r="J34" s="36"/>
      <c r="K34" s="36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52"/>
      <c r="AL34" s="62"/>
      <c r="AM34" s="62"/>
      <c r="AN34" s="62"/>
      <c r="AO34" s="112"/>
      <c r="AP34" s="112"/>
      <c r="AQ34" s="105">
        <f>$AK$49-AR34</f>
        <v>114</v>
      </c>
      <c r="AR34" s="106">
        <f>SUM(F34:AJ34)</f>
        <v>0</v>
      </c>
      <c r="AS34" s="107">
        <f>AQ34/$AK$49</f>
        <v>1</v>
      </c>
      <c r="AT34" s="107">
        <f>AQ34/$AK$49</f>
        <v>1</v>
      </c>
      <c r="AU34" s="25"/>
    </row>
    <row r="35" spans="2:47" s="4" customFormat="1" ht="17.149999999999999" customHeight="1" x14ac:dyDescent="0.2">
      <c r="B35" s="199">
        <v>12</v>
      </c>
      <c r="C35" s="174"/>
      <c r="D35" s="148"/>
      <c r="E35" s="33" t="s">
        <v>2</v>
      </c>
      <c r="F35" s="34"/>
      <c r="G35" s="34"/>
      <c r="H35" s="129"/>
      <c r="I35" s="34"/>
      <c r="J35" s="129"/>
      <c r="K35" s="129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108">
        <f>$AC$3</f>
        <v>20</v>
      </c>
      <c r="AL35" s="109">
        <f>COUNTIF(F35:AJ35,"○")</f>
        <v>0</v>
      </c>
      <c r="AM35" s="110">
        <f>COUNTIF(F35:AJ35,"／")+SUM(AN35:AP35)</f>
        <v>0</v>
      </c>
      <c r="AN35" s="109">
        <f>COUNTIF(F35:AJ35,"✕")</f>
        <v>0</v>
      </c>
      <c r="AO35" s="109">
        <f>COUNTIF(F35:AJ35,"△")</f>
        <v>0</v>
      </c>
      <c r="AP35" s="109">
        <f>COUNTIF(F35:AJ35,"●")</f>
        <v>0</v>
      </c>
      <c r="AQ35" s="110"/>
      <c r="AR35" s="110"/>
      <c r="AS35" s="111"/>
      <c r="AT35" s="111"/>
      <c r="AU35" s="25"/>
    </row>
    <row r="36" spans="2:47" s="4" customFormat="1" ht="17.149999999999999" customHeight="1" x14ac:dyDescent="0.2">
      <c r="B36" s="199"/>
      <c r="C36" s="174"/>
      <c r="D36" s="149"/>
      <c r="E36" s="31" t="s">
        <v>16</v>
      </c>
      <c r="F36" s="35"/>
      <c r="G36" s="35"/>
      <c r="H36" s="36"/>
      <c r="I36" s="35"/>
      <c r="J36" s="36"/>
      <c r="K36" s="36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52"/>
      <c r="AL36" s="62"/>
      <c r="AM36" s="62"/>
      <c r="AN36" s="62"/>
      <c r="AO36" s="62"/>
      <c r="AP36" s="62"/>
      <c r="AQ36" s="53">
        <f>$AK$49-AR36</f>
        <v>114</v>
      </c>
      <c r="AR36" s="54">
        <f>SUM(F36:AJ36)</f>
        <v>0</v>
      </c>
      <c r="AS36" s="32">
        <f>AQ36/$AK$49</f>
        <v>1</v>
      </c>
      <c r="AT36" s="32">
        <f>AQ36/$AK$49</f>
        <v>1</v>
      </c>
      <c r="AU36" s="25"/>
    </row>
    <row r="37" spans="2:47" s="4" customFormat="1" ht="17.149999999999999" customHeight="1" x14ac:dyDescent="0.2">
      <c r="B37" s="199">
        <v>13</v>
      </c>
      <c r="C37" s="174"/>
      <c r="D37" s="148"/>
      <c r="E37" s="33" t="s">
        <v>2</v>
      </c>
      <c r="F37" s="34"/>
      <c r="G37" s="34"/>
      <c r="H37" s="129"/>
      <c r="I37" s="34"/>
      <c r="J37" s="129"/>
      <c r="K37" s="129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108">
        <f>$AC$3</f>
        <v>20</v>
      </c>
      <c r="AL37" s="109">
        <f>COUNTIF(F37:AJ37,"○")</f>
        <v>0</v>
      </c>
      <c r="AM37" s="110">
        <f>COUNTIF(F37:AJ37,"／")+SUM(AN37:AP37)</f>
        <v>0</v>
      </c>
      <c r="AN37" s="109">
        <f>COUNTIF(F37:AJ37,"✕")</f>
        <v>0</v>
      </c>
      <c r="AO37" s="61">
        <f>COUNTIF(F37:AJ37,"△")</f>
        <v>0</v>
      </c>
      <c r="AP37" s="61">
        <f>COUNTIF(F37:AJ37,"●")</f>
        <v>0</v>
      </c>
      <c r="AQ37" s="51"/>
      <c r="AR37" s="51"/>
      <c r="AS37" s="29"/>
      <c r="AT37" s="29"/>
      <c r="AU37" s="25"/>
    </row>
    <row r="38" spans="2:47" s="4" customFormat="1" ht="17.149999999999999" customHeight="1" x14ac:dyDescent="0.2">
      <c r="B38" s="199"/>
      <c r="C38" s="174"/>
      <c r="D38" s="149"/>
      <c r="E38" s="31" t="s">
        <v>16</v>
      </c>
      <c r="F38" s="35"/>
      <c r="G38" s="35"/>
      <c r="H38" s="36"/>
      <c r="I38" s="35"/>
      <c r="J38" s="36"/>
      <c r="K38" s="36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52"/>
      <c r="AL38" s="62"/>
      <c r="AM38" s="62"/>
      <c r="AN38" s="62"/>
      <c r="AO38" s="112"/>
      <c r="AP38" s="112"/>
      <c r="AQ38" s="105">
        <f>$AK$49-AR38</f>
        <v>114</v>
      </c>
      <c r="AR38" s="106">
        <f>SUM(F38:AJ38)</f>
        <v>0</v>
      </c>
      <c r="AS38" s="107">
        <f>AQ38/$AK$49</f>
        <v>1</v>
      </c>
      <c r="AT38" s="107">
        <f>AQ38/$AK$49</f>
        <v>1</v>
      </c>
      <c r="AU38" s="25"/>
    </row>
    <row r="39" spans="2:47" s="4" customFormat="1" ht="17.149999999999999" customHeight="1" x14ac:dyDescent="0.2">
      <c r="B39" s="199">
        <v>14</v>
      </c>
      <c r="C39" s="174"/>
      <c r="D39" s="148"/>
      <c r="E39" s="37" t="s">
        <v>2</v>
      </c>
      <c r="F39" s="34"/>
      <c r="G39" s="34"/>
      <c r="H39" s="129"/>
      <c r="I39" s="34"/>
      <c r="J39" s="129"/>
      <c r="K39" s="129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108">
        <f>$AC$3</f>
        <v>20</v>
      </c>
      <c r="AL39" s="109">
        <f>COUNTIF(F39:AJ39,"○")</f>
        <v>0</v>
      </c>
      <c r="AM39" s="110">
        <f>COUNTIF(F39:AJ39,"／")+SUM(AN39:AP39)</f>
        <v>0</v>
      </c>
      <c r="AN39" s="109">
        <f>COUNTIF(F39:AJ39,"✕")</f>
        <v>0</v>
      </c>
      <c r="AO39" s="109">
        <f>COUNTIF(F39:AJ39,"△")</f>
        <v>0</v>
      </c>
      <c r="AP39" s="109">
        <f>COUNTIF(F39:AJ39,"●")</f>
        <v>0</v>
      </c>
      <c r="AQ39" s="110"/>
      <c r="AR39" s="110"/>
      <c r="AS39" s="111"/>
      <c r="AT39" s="111"/>
      <c r="AU39" s="25"/>
    </row>
    <row r="40" spans="2:47" s="4" customFormat="1" ht="17.149999999999999" customHeight="1" x14ac:dyDescent="0.2">
      <c r="B40" s="199"/>
      <c r="C40" s="174"/>
      <c r="D40" s="149"/>
      <c r="E40" s="31" t="s">
        <v>16</v>
      </c>
      <c r="F40" s="35"/>
      <c r="G40" s="35"/>
      <c r="H40" s="36"/>
      <c r="I40" s="35"/>
      <c r="J40" s="36"/>
      <c r="K40" s="36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52"/>
      <c r="AL40" s="62"/>
      <c r="AM40" s="62"/>
      <c r="AN40" s="62"/>
      <c r="AO40" s="62"/>
      <c r="AP40" s="62"/>
      <c r="AQ40" s="53">
        <f>$AK$49-AR40</f>
        <v>114</v>
      </c>
      <c r="AR40" s="54">
        <f>SUM(F40:AJ40)</f>
        <v>0</v>
      </c>
      <c r="AS40" s="32">
        <f>AQ40/$AK$49</f>
        <v>1</v>
      </c>
      <c r="AT40" s="32">
        <f>AQ40/$AK$49</f>
        <v>1</v>
      </c>
      <c r="AU40" s="25"/>
    </row>
    <row r="41" spans="2:47" s="4" customFormat="1" ht="17.149999999999999" customHeight="1" x14ac:dyDescent="0.2">
      <c r="B41" s="199">
        <v>15</v>
      </c>
      <c r="C41" s="174"/>
      <c r="D41" s="148"/>
      <c r="E41" s="33" t="s">
        <v>2</v>
      </c>
      <c r="F41" s="34"/>
      <c r="G41" s="34"/>
      <c r="H41" s="129"/>
      <c r="I41" s="34"/>
      <c r="J41" s="129"/>
      <c r="K41" s="129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108">
        <f>$AC$3</f>
        <v>20</v>
      </c>
      <c r="AL41" s="109">
        <f>COUNTIF(F41:AJ41,"○")</f>
        <v>0</v>
      </c>
      <c r="AM41" s="110">
        <f>COUNTIF(F41:AJ41,"／")+SUM(AN41:AP41)</f>
        <v>0</v>
      </c>
      <c r="AN41" s="109">
        <f>COUNTIF(F41:AJ41,"✕")</f>
        <v>0</v>
      </c>
      <c r="AO41" s="61">
        <f>COUNTIF(F41:AJ41,"△")</f>
        <v>0</v>
      </c>
      <c r="AP41" s="61">
        <f>COUNTIF(F41:AJ41,"●")</f>
        <v>0</v>
      </c>
      <c r="AQ41" s="51"/>
      <c r="AR41" s="51"/>
      <c r="AS41" s="29"/>
      <c r="AT41" s="29"/>
      <c r="AU41" s="25"/>
    </row>
    <row r="42" spans="2:47" s="4" customFormat="1" ht="17.149999999999999" customHeight="1" x14ac:dyDescent="0.2">
      <c r="B42" s="199"/>
      <c r="C42" s="174"/>
      <c r="D42" s="149"/>
      <c r="E42" s="41" t="s">
        <v>16</v>
      </c>
      <c r="F42" s="35"/>
      <c r="G42" s="35"/>
      <c r="H42" s="36"/>
      <c r="I42" s="35"/>
      <c r="J42" s="36"/>
      <c r="K42" s="36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52"/>
      <c r="AL42" s="62"/>
      <c r="AM42" s="62"/>
      <c r="AN42" s="62"/>
      <c r="AO42" s="112"/>
      <c r="AP42" s="112"/>
      <c r="AQ42" s="105">
        <f>$AK$49-AR42</f>
        <v>114</v>
      </c>
      <c r="AR42" s="106">
        <f>SUM(F42:AJ42)</f>
        <v>0</v>
      </c>
      <c r="AS42" s="107">
        <f>AQ42/$AK$49</f>
        <v>1</v>
      </c>
      <c r="AT42" s="107">
        <f>AQ42/$AK$49</f>
        <v>1</v>
      </c>
      <c r="AU42" s="25"/>
    </row>
    <row r="43" spans="2:47" s="4" customFormat="1" ht="16.5" customHeight="1" x14ac:dyDescent="0.55000000000000004">
      <c r="B43" s="178" t="s">
        <v>22</v>
      </c>
      <c r="C43" s="179"/>
      <c r="D43" s="179"/>
      <c r="E43" s="180"/>
      <c r="F43" s="57"/>
      <c r="G43" s="58"/>
      <c r="H43" s="63"/>
      <c r="I43" s="58"/>
      <c r="J43" s="63"/>
      <c r="K43" s="63"/>
      <c r="L43" s="58"/>
      <c r="M43" s="58"/>
      <c r="N43" s="58"/>
      <c r="O43" s="58"/>
      <c r="P43" s="163"/>
      <c r="Q43" s="163"/>
      <c r="R43" s="58"/>
      <c r="S43" s="58"/>
      <c r="T43" s="58"/>
      <c r="U43" s="58"/>
      <c r="V43" s="58"/>
      <c r="W43" s="58"/>
      <c r="X43" s="58"/>
      <c r="Y43" s="58"/>
      <c r="Z43" s="58"/>
      <c r="AA43" s="59"/>
      <c r="AB43" s="59"/>
      <c r="AC43" s="58"/>
      <c r="AD43" s="58"/>
      <c r="AE43" s="58"/>
      <c r="AF43" s="58"/>
      <c r="AG43" s="58"/>
      <c r="AH43" s="58"/>
      <c r="AI43" s="58"/>
      <c r="AJ43" s="58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30"/>
    </row>
    <row r="44" spans="2:47" s="4" customFormat="1" ht="16.5" customHeight="1" x14ac:dyDescent="0.55000000000000004">
      <c r="B44" s="178" t="s">
        <v>9</v>
      </c>
      <c r="C44" s="179"/>
      <c r="D44" s="179"/>
      <c r="E44" s="180"/>
      <c r="F44" s="57">
        <f>F43-F45</f>
        <v>0</v>
      </c>
      <c r="G44" s="169">
        <f>G43-G45</f>
        <v>0</v>
      </c>
      <c r="H44" s="63"/>
      <c r="I44" s="163"/>
      <c r="J44" s="63"/>
      <c r="K44" s="63"/>
      <c r="L44" s="58">
        <f t="shared" ref="L44" si="1">L43-L45</f>
        <v>0</v>
      </c>
      <c r="M44" s="58">
        <f>M43-M45</f>
        <v>0</v>
      </c>
      <c r="N44" s="168">
        <f>N43-N45</f>
        <v>0</v>
      </c>
      <c r="O44" s="144"/>
      <c r="P44" s="163"/>
      <c r="Q44" s="163">
        <f t="shared" ref="Q44" si="2">Q43-Q45</f>
        <v>0</v>
      </c>
      <c r="R44" s="58">
        <f t="shared" ref="R44:T44" si="3">R43-R45</f>
        <v>0</v>
      </c>
      <c r="S44" s="58">
        <f t="shared" si="3"/>
        <v>0</v>
      </c>
      <c r="T44" s="58">
        <f t="shared" si="3"/>
        <v>0</v>
      </c>
      <c r="U44" s="168">
        <f t="shared" ref="U44" si="4">U43-U45</f>
        <v>0</v>
      </c>
      <c r="V44" s="144"/>
      <c r="W44" s="163"/>
      <c r="X44" s="163">
        <f t="shared" ref="X44" si="5">X43-X45</f>
        <v>0</v>
      </c>
      <c r="Y44" s="58">
        <f t="shared" ref="Y44:Z44" si="6">Y43-Y45</f>
        <v>0</v>
      </c>
      <c r="Z44" s="58">
        <f t="shared" si="6"/>
        <v>0</v>
      </c>
      <c r="AA44" s="58">
        <f t="shared" ref="AA44:AB44" si="7">AA43-AA45</f>
        <v>0</v>
      </c>
      <c r="AB44" s="168">
        <f t="shared" si="7"/>
        <v>0</v>
      </c>
      <c r="AC44" s="144"/>
      <c r="AD44" s="163"/>
      <c r="AE44" s="163">
        <f t="shared" ref="AE44" si="8">AE43-AE45</f>
        <v>0</v>
      </c>
      <c r="AF44" s="58">
        <f t="shared" ref="AF44:AG44" si="9">AF43-AF45</f>
        <v>0</v>
      </c>
      <c r="AG44" s="58">
        <f t="shared" si="9"/>
        <v>0</v>
      </c>
      <c r="AH44" s="58">
        <f>AH43-AH45</f>
        <v>0</v>
      </c>
      <c r="AI44" s="168">
        <f>AI43-AI45</f>
        <v>0</v>
      </c>
      <c r="AJ44" s="144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30"/>
    </row>
    <row r="45" spans="2:47" s="4" customFormat="1" ht="16.5" customHeight="1" x14ac:dyDescent="0.55000000000000004">
      <c r="B45" s="178" t="s">
        <v>12</v>
      </c>
      <c r="C45" s="179"/>
      <c r="D45" s="179"/>
      <c r="E45" s="180"/>
      <c r="F45" s="57">
        <f>COUNTIF(F13:F42,$X$9)</f>
        <v>0</v>
      </c>
      <c r="G45" s="169">
        <f>COUNTIF(G13:G42,$X$9)</f>
        <v>0</v>
      </c>
      <c r="H45" s="147"/>
      <c r="I45" s="164"/>
      <c r="J45" s="172"/>
      <c r="K45" s="172"/>
      <c r="L45" s="147">
        <f t="shared" ref="L45:AH45" si="10">COUNTIF(L13:L42,$X$9)</f>
        <v>0</v>
      </c>
      <c r="M45" s="147">
        <f t="shared" si="10"/>
        <v>0</v>
      </c>
      <c r="N45" s="169">
        <f t="shared" ref="N45" si="11">COUNTIF(N13:N42,$X$9)</f>
        <v>0</v>
      </c>
      <c r="O45" s="147"/>
      <c r="P45" s="164"/>
      <c r="Q45" s="164">
        <f t="shared" ref="Q45" si="12">COUNTIF(Q13:Q42,$X$9)</f>
        <v>0</v>
      </c>
      <c r="R45" s="147">
        <f t="shared" si="10"/>
        <v>0</v>
      </c>
      <c r="S45" s="147">
        <f t="shared" si="10"/>
        <v>0</v>
      </c>
      <c r="T45" s="147">
        <f t="shared" si="10"/>
        <v>0</v>
      </c>
      <c r="U45" s="169">
        <f t="shared" ref="U45" si="13">COUNTIF(U13:U42,$X$9)</f>
        <v>0</v>
      </c>
      <c r="V45" s="147"/>
      <c r="W45" s="164"/>
      <c r="X45" s="164">
        <f t="shared" ref="X45" si="14">COUNTIF(X13:X42,$X$9)</f>
        <v>0</v>
      </c>
      <c r="Y45" s="147">
        <f t="shared" si="10"/>
        <v>0</v>
      </c>
      <c r="Z45" s="147">
        <f t="shared" si="10"/>
        <v>0</v>
      </c>
      <c r="AA45" s="147">
        <f t="shared" si="10"/>
        <v>0</v>
      </c>
      <c r="AB45" s="169">
        <f t="shared" ref="AB45" si="15">COUNTIF(AB13:AB42,$X$9)</f>
        <v>0</v>
      </c>
      <c r="AC45" s="147"/>
      <c r="AD45" s="164"/>
      <c r="AE45" s="164">
        <f t="shared" ref="AE45" si="16">COUNTIF(AE13:AE42,$X$9)</f>
        <v>0</v>
      </c>
      <c r="AF45" s="147">
        <f t="shared" si="10"/>
        <v>0</v>
      </c>
      <c r="AG45" s="147">
        <f t="shared" si="10"/>
        <v>0</v>
      </c>
      <c r="AH45" s="147">
        <f t="shared" si="10"/>
        <v>0</v>
      </c>
      <c r="AI45" s="169">
        <f t="shared" ref="AI45" si="17">COUNTIF(AI13:AI42,$X$9)</f>
        <v>0</v>
      </c>
      <c r="AJ45" s="147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30"/>
    </row>
    <row r="46" spans="2:47" s="4" customFormat="1" ht="16.5" customHeight="1" x14ac:dyDescent="0.55000000000000004">
      <c r="B46" s="178" t="s">
        <v>10</v>
      </c>
      <c r="C46" s="179"/>
      <c r="D46" s="179"/>
      <c r="E46" s="180"/>
      <c r="F46" s="57">
        <f>COUNTIF(F13:F42,$AA$9)</f>
        <v>0</v>
      </c>
      <c r="G46" s="169">
        <f>COUNTIF(G13:G42,$AA$9)</f>
        <v>0</v>
      </c>
      <c r="H46" s="147"/>
      <c r="I46" s="164"/>
      <c r="J46" s="172"/>
      <c r="K46" s="172"/>
      <c r="L46" s="147">
        <f>COUNTIF(L13:L42,$AA$9)</f>
        <v>0</v>
      </c>
      <c r="M46" s="147">
        <f t="shared" ref="M46:AH46" si="18">COUNTIF(M13:M42,$AA$9)</f>
        <v>0</v>
      </c>
      <c r="N46" s="169">
        <f t="shared" ref="N46" si="19">COUNTIF(N13:N42,$AA$9)</f>
        <v>0</v>
      </c>
      <c r="O46" s="147"/>
      <c r="P46" s="164"/>
      <c r="Q46" s="164">
        <f t="shared" ref="Q46" si="20">COUNTIF(Q13:Q42,$AA$9)</f>
        <v>0</v>
      </c>
      <c r="R46" s="147">
        <f t="shared" si="18"/>
        <v>0</v>
      </c>
      <c r="S46" s="147">
        <f t="shared" si="18"/>
        <v>0</v>
      </c>
      <c r="T46" s="147">
        <f t="shared" si="18"/>
        <v>0</v>
      </c>
      <c r="U46" s="169">
        <f t="shared" ref="U46" si="21">COUNTIF(U13:U42,$AA$9)</f>
        <v>0</v>
      </c>
      <c r="V46" s="147"/>
      <c r="W46" s="164"/>
      <c r="X46" s="164">
        <f t="shared" ref="X46" si="22">COUNTIF(X13:X42,$AA$9)</f>
        <v>0</v>
      </c>
      <c r="Y46" s="147">
        <f t="shared" si="18"/>
        <v>0</v>
      </c>
      <c r="Z46" s="147">
        <f t="shared" si="18"/>
        <v>0</v>
      </c>
      <c r="AA46" s="147">
        <f t="shared" si="18"/>
        <v>0</v>
      </c>
      <c r="AB46" s="169">
        <f t="shared" ref="AB46" si="23">COUNTIF(AB13:AB42,$AA$9)</f>
        <v>0</v>
      </c>
      <c r="AC46" s="147"/>
      <c r="AD46" s="164"/>
      <c r="AE46" s="164">
        <f t="shared" ref="AE46" si="24">COUNTIF(AE13:AE42,$AA$9)</f>
        <v>0</v>
      </c>
      <c r="AF46" s="147">
        <f t="shared" si="18"/>
        <v>0</v>
      </c>
      <c r="AG46" s="147">
        <f t="shared" si="18"/>
        <v>0</v>
      </c>
      <c r="AH46" s="147">
        <f t="shared" si="18"/>
        <v>0</v>
      </c>
      <c r="AI46" s="169">
        <f t="shared" ref="AI46" si="25">COUNTIF(AI13:AI42,$AA$9)</f>
        <v>0</v>
      </c>
      <c r="AJ46" s="147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30"/>
    </row>
    <row r="47" spans="2:47" s="4" customFormat="1" ht="16.5" customHeight="1" x14ac:dyDescent="0.55000000000000004">
      <c r="B47" s="178" t="s">
        <v>11</v>
      </c>
      <c r="C47" s="179"/>
      <c r="D47" s="179"/>
      <c r="E47" s="180"/>
      <c r="F47" s="57">
        <f>COUNTIF(F13:F42,$AD$9)</f>
        <v>0</v>
      </c>
      <c r="G47" s="169">
        <f>COUNTIF(G13:G42,$AD$9)</f>
        <v>0</v>
      </c>
      <c r="H47" s="147"/>
      <c r="I47" s="164"/>
      <c r="J47" s="172"/>
      <c r="K47" s="172"/>
      <c r="L47" s="147">
        <f>COUNTIF(L13:L42,$AD$9)</f>
        <v>0</v>
      </c>
      <c r="M47" s="147">
        <f t="shared" ref="M47:AH47" si="26">COUNTIF(M13:M42,$AD$9)</f>
        <v>0</v>
      </c>
      <c r="N47" s="169">
        <f t="shared" ref="N47" si="27">COUNTIF(N13:N42,$AD$9)</f>
        <v>0</v>
      </c>
      <c r="O47" s="147"/>
      <c r="P47" s="164"/>
      <c r="Q47" s="164">
        <f t="shared" ref="Q47" si="28">COUNTIF(Q13:Q42,$AD$9)</f>
        <v>0</v>
      </c>
      <c r="R47" s="147">
        <f t="shared" si="26"/>
        <v>0</v>
      </c>
      <c r="S47" s="147">
        <f t="shared" si="26"/>
        <v>0</v>
      </c>
      <c r="T47" s="147">
        <f t="shared" si="26"/>
        <v>0</v>
      </c>
      <c r="U47" s="169">
        <f t="shared" ref="U47" si="29">COUNTIF(U13:U42,$AD$9)</f>
        <v>0</v>
      </c>
      <c r="V47" s="147"/>
      <c r="W47" s="164"/>
      <c r="X47" s="164">
        <f t="shared" ref="X47" si="30">COUNTIF(X13:X42,$AD$9)</f>
        <v>0</v>
      </c>
      <c r="Y47" s="147">
        <f t="shared" si="26"/>
        <v>0</v>
      </c>
      <c r="Z47" s="147">
        <f t="shared" si="26"/>
        <v>0</v>
      </c>
      <c r="AA47" s="147">
        <f t="shared" si="26"/>
        <v>0</v>
      </c>
      <c r="AB47" s="169">
        <f t="shared" ref="AB47" si="31">COUNTIF(AB13:AB42,$AD$9)</f>
        <v>0</v>
      </c>
      <c r="AC47" s="147"/>
      <c r="AD47" s="164"/>
      <c r="AE47" s="164">
        <f t="shared" ref="AE47" si="32">COUNTIF(AE13:AE42,$AD$9)</f>
        <v>0</v>
      </c>
      <c r="AF47" s="147">
        <f t="shared" si="26"/>
        <v>0</v>
      </c>
      <c r="AG47" s="147">
        <f t="shared" si="26"/>
        <v>0</v>
      </c>
      <c r="AH47" s="147">
        <f t="shared" si="26"/>
        <v>0</v>
      </c>
      <c r="AI47" s="169">
        <f t="shared" ref="AI47" si="33">COUNTIF(AI13:AI42,$AD$9)</f>
        <v>0</v>
      </c>
      <c r="AJ47" s="147"/>
      <c r="AK47" s="182" t="s">
        <v>68</v>
      </c>
      <c r="AL47" s="183"/>
      <c r="AM47" s="30"/>
      <c r="AN47" s="43"/>
      <c r="AO47" s="43"/>
      <c r="AP47" s="44"/>
      <c r="AQ47" s="42"/>
      <c r="AR47" s="42"/>
      <c r="AS47" s="42"/>
      <c r="AT47" s="42"/>
      <c r="AU47" s="30"/>
    </row>
    <row r="48" spans="2:47" s="4" customFormat="1" ht="16.5" customHeight="1" x14ac:dyDescent="0.55000000000000004">
      <c r="B48" s="178" t="s">
        <v>60</v>
      </c>
      <c r="C48" s="179"/>
      <c r="D48" s="179"/>
      <c r="E48" s="180"/>
      <c r="F48" s="57">
        <f>COUNTIF(F13:F42,$AG$9)</f>
        <v>0</v>
      </c>
      <c r="G48" s="169">
        <f>COUNTIF(G13:G42,$AG$9)</f>
        <v>0</v>
      </c>
      <c r="H48" s="164"/>
      <c r="I48" s="164"/>
      <c r="J48" s="172"/>
      <c r="K48" s="172"/>
      <c r="L48" s="164">
        <f>COUNTIF(L13:L42,$AG$9)</f>
        <v>0</v>
      </c>
      <c r="M48" s="164">
        <f t="shared" ref="M48:AH48" si="34">COUNTIF(M13:M42,$AG$9)</f>
        <v>0</v>
      </c>
      <c r="N48" s="169">
        <f t="shared" ref="N48" si="35">COUNTIF(N13:N42,$AG$9)</f>
        <v>0</v>
      </c>
      <c r="O48" s="164"/>
      <c r="P48" s="164"/>
      <c r="Q48" s="164">
        <f t="shared" ref="Q48" si="36">COUNTIF(Q13:Q42,$AG$9)</f>
        <v>0</v>
      </c>
      <c r="R48" s="164">
        <f t="shared" si="34"/>
        <v>0</v>
      </c>
      <c r="S48" s="164">
        <f t="shared" si="34"/>
        <v>0</v>
      </c>
      <c r="T48" s="164">
        <f t="shared" si="34"/>
        <v>0</v>
      </c>
      <c r="U48" s="169">
        <f t="shared" ref="U48" si="37">COUNTIF(U13:U42,$AG$9)</f>
        <v>0</v>
      </c>
      <c r="V48" s="164"/>
      <c r="W48" s="164"/>
      <c r="X48" s="164">
        <f t="shared" ref="X48" si="38">COUNTIF(X13:X42,$AG$9)</f>
        <v>0</v>
      </c>
      <c r="Y48" s="164">
        <f t="shared" si="34"/>
        <v>0</v>
      </c>
      <c r="Z48" s="164">
        <f t="shared" si="34"/>
        <v>0</v>
      </c>
      <c r="AA48" s="164">
        <f t="shared" si="34"/>
        <v>0</v>
      </c>
      <c r="AB48" s="169">
        <f t="shared" ref="AB48" si="39">COUNTIF(AB13:AB42,$AG$9)</f>
        <v>0</v>
      </c>
      <c r="AC48" s="164"/>
      <c r="AD48" s="164"/>
      <c r="AE48" s="164">
        <f t="shared" ref="AE48" si="40">COUNTIF(AE13:AE42,$AG$9)</f>
        <v>0</v>
      </c>
      <c r="AF48" s="164">
        <f t="shared" si="34"/>
        <v>0</v>
      </c>
      <c r="AG48" s="164">
        <f t="shared" si="34"/>
        <v>0</v>
      </c>
      <c r="AH48" s="164">
        <f t="shared" si="34"/>
        <v>0</v>
      </c>
      <c r="AI48" s="169">
        <f t="shared" ref="AI48" si="41">COUNTIF(AI13:AI42,$AG$9)</f>
        <v>0</v>
      </c>
      <c r="AJ48" s="147"/>
      <c r="AK48" s="182"/>
      <c r="AL48" s="183"/>
      <c r="AM48" s="43"/>
      <c r="AN48" s="43"/>
      <c r="AO48" s="43"/>
      <c r="AP48" s="44"/>
      <c r="AQ48" s="30"/>
      <c r="AR48" s="30"/>
      <c r="AS48" s="42"/>
      <c r="AT48" s="42"/>
      <c r="AU48" s="30"/>
    </row>
    <row r="49" spans="2:47" ht="16.5" customHeight="1" x14ac:dyDescent="0.55000000000000004">
      <c r="B49" s="178" t="s">
        <v>19</v>
      </c>
      <c r="C49" s="179"/>
      <c r="D49" s="179"/>
      <c r="E49" s="180"/>
      <c r="F49" s="60">
        <f>F57</f>
        <v>0</v>
      </c>
      <c r="G49" s="60">
        <f>G57</f>
        <v>6</v>
      </c>
      <c r="H49" s="60"/>
      <c r="I49" s="60"/>
      <c r="J49" s="172"/>
      <c r="K49" s="172"/>
      <c r="L49" s="60">
        <f t="shared" ref="L49:AH49" si="42">L57</f>
        <v>6</v>
      </c>
      <c r="M49" s="60">
        <f t="shared" si="42"/>
        <v>6</v>
      </c>
      <c r="N49" s="60">
        <f t="shared" ref="N49" si="43">N57</f>
        <v>6</v>
      </c>
      <c r="O49" s="60"/>
      <c r="P49" s="60"/>
      <c r="Q49" s="60">
        <f t="shared" ref="Q49" si="44">Q57</f>
        <v>6</v>
      </c>
      <c r="R49" s="60">
        <f t="shared" si="42"/>
        <v>6</v>
      </c>
      <c r="S49" s="60">
        <f t="shared" si="42"/>
        <v>6</v>
      </c>
      <c r="T49" s="60">
        <f t="shared" si="42"/>
        <v>6</v>
      </c>
      <c r="U49" s="60">
        <f t="shared" ref="U49" si="45">U57</f>
        <v>6</v>
      </c>
      <c r="V49" s="60"/>
      <c r="W49" s="60"/>
      <c r="X49" s="60">
        <f t="shared" ref="X49" si="46">X57</f>
        <v>6</v>
      </c>
      <c r="Y49" s="60">
        <f t="shared" si="42"/>
        <v>6</v>
      </c>
      <c r="Z49" s="60">
        <f t="shared" si="42"/>
        <v>6</v>
      </c>
      <c r="AA49" s="60">
        <f t="shared" si="42"/>
        <v>6</v>
      </c>
      <c r="AB49" s="60">
        <f t="shared" ref="AB49" si="47">AB57</f>
        <v>6</v>
      </c>
      <c r="AC49" s="60"/>
      <c r="AD49" s="60"/>
      <c r="AE49" s="60">
        <f t="shared" ref="AE49" si="48">AE57</f>
        <v>6</v>
      </c>
      <c r="AF49" s="60">
        <f t="shared" si="42"/>
        <v>6</v>
      </c>
      <c r="AG49" s="60">
        <f t="shared" si="42"/>
        <v>6</v>
      </c>
      <c r="AH49" s="60">
        <f t="shared" si="42"/>
        <v>6</v>
      </c>
      <c r="AI49" s="60">
        <f t="shared" ref="AI49" si="49">AI57</f>
        <v>6</v>
      </c>
      <c r="AJ49" s="60"/>
      <c r="AK49" s="225">
        <f>SUM(F49:AJ49)</f>
        <v>114</v>
      </c>
      <c r="AL49" s="226"/>
      <c r="AM49" s="25"/>
      <c r="AN49" s="25"/>
      <c r="AO49" s="25"/>
      <c r="AP49" s="25"/>
      <c r="AQ49" s="25"/>
      <c r="AR49" s="25"/>
      <c r="AS49" s="25"/>
      <c r="AT49" s="11"/>
      <c r="AU49" s="11"/>
    </row>
    <row r="50" spans="2:47" ht="18" x14ac:dyDescent="0.55000000000000004">
      <c r="B50" s="227" t="s">
        <v>18</v>
      </c>
      <c r="C50" s="227"/>
      <c r="D50" s="227"/>
      <c r="E50" s="49">
        <v>1</v>
      </c>
      <c r="F50" s="45" t="s">
        <v>25</v>
      </c>
      <c r="G50" s="45" t="s">
        <v>26</v>
      </c>
      <c r="H50" s="45"/>
      <c r="I50" s="45"/>
      <c r="J50" s="45"/>
      <c r="K50" s="45"/>
      <c r="L50" s="45" t="s">
        <v>26</v>
      </c>
      <c r="M50" s="45" t="s">
        <v>29</v>
      </c>
      <c r="N50" s="45" t="s">
        <v>26</v>
      </c>
      <c r="O50" s="45"/>
      <c r="P50" s="45"/>
      <c r="Q50" s="45" t="s">
        <v>26</v>
      </c>
      <c r="R50" s="45" t="s">
        <v>26</v>
      </c>
      <c r="S50" s="45" t="s">
        <v>26</v>
      </c>
      <c r="T50" s="45" t="s">
        <v>26</v>
      </c>
      <c r="U50" s="45" t="s">
        <v>26</v>
      </c>
      <c r="V50" s="45"/>
      <c r="W50" s="45"/>
      <c r="X50" s="45" t="s">
        <v>26</v>
      </c>
      <c r="Y50" s="45" t="s">
        <v>26</v>
      </c>
      <c r="Z50" s="45" t="s">
        <v>26</v>
      </c>
      <c r="AA50" s="45" t="s">
        <v>26</v>
      </c>
      <c r="AB50" s="45" t="s">
        <v>26</v>
      </c>
      <c r="AC50" s="45"/>
      <c r="AD50" s="45"/>
      <c r="AE50" s="45" t="s">
        <v>26</v>
      </c>
      <c r="AF50" s="45" t="s">
        <v>26</v>
      </c>
      <c r="AG50" s="45" t="s">
        <v>26</v>
      </c>
      <c r="AH50" s="45" t="s">
        <v>29</v>
      </c>
      <c r="AI50" s="45" t="s">
        <v>26</v>
      </c>
      <c r="AJ50" s="45"/>
      <c r="AK50" s="46"/>
      <c r="AL50" s="25"/>
      <c r="AM50" s="25"/>
      <c r="AN50" s="25"/>
      <c r="AO50" s="25"/>
      <c r="AP50" s="25"/>
      <c r="AQ50" s="25"/>
      <c r="AR50" s="25"/>
      <c r="AS50" s="25"/>
      <c r="AT50" s="11"/>
      <c r="AU50" s="11"/>
    </row>
    <row r="51" spans="2:47" ht="18" x14ac:dyDescent="0.55000000000000004">
      <c r="B51" s="228"/>
      <c r="C51" s="228"/>
      <c r="D51" s="228"/>
      <c r="E51" s="49">
        <v>2</v>
      </c>
      <c r="F51" s="45"/>
      <c r="G51" s="45" t="s">
        <v>26</v>
      </c>
      <c r="H51" s="45"/>
      <c r="I51" s="45"/>
      <c r="J51" s="45"/>
      <c r="K51" s="45"/>
      <c r="L51" s="45" t="s">
        <v>26</v>
      </c>
      <c r="M51" s="45" t="s">
        <v>29</v>
      </c>
      <c r="N51" s="45" t="s">
        <v>26</v>
      </c>
      <c r="O51" s="45"/>
      <c r="P51" s="45"/>
      <c r="Q51" s="45" t="s">
        <v>26</v>
      </c>
      <c r="R51" s="45" t="s">
        <v>26</v>
      </c>
      <c r="S51" s="45" t="s">
        <v>26</v>
      </c>
      <c r="T51" s="45" t="s">
        <v>26</v>
      </c>
      <c r="U51" s="45" t="s">
        <v>26</v>
      </c>
      <c r="V51" s="45"/>
      <c r="W51" s="45"/>
      <c r="X51" s="45" t="s">
        <v>26</v>
      </c>
      <c r="Y51" s="45" t="s">
        <v>26</v>
      </c>
      <c r="Z51" s="45" t="s">
        <v>26</v>
      </c>
      <c r="AA51" s="45" t="s">
        <v>26</v>
      </c>
      <c r="AB51" s="45" t="s">
        <v>26</v>
      </c>
      <c r="AC51" s="45"/>
      <c r="AD51" s="45"/>
      <c r="AE51" s="45" t="s">
        <v>26</v>
      </c>
      <c r="AF51" s="45" t="s">
        <v>26</v>
      </c>
      <c r="AG51" s="45" t="s">
        <v>26</v>
      </c>
      <c r="AH51" s="45" t="s">
        <v>29</v>
      </c>
      <c r="AI51" s="45" t="s">
        <v>26</v>
      </c>
      <c r="AJ51" s="45"/>
      <c r="AK51" s="46"/>
      <c r="AL51" s="25"/>
      <c r="AM51" s="25"/>
      <c r="AN51" s="25"/>
      <c r="AO51" s="25"/>
      <c r="AP51" s="25"/>
      <c r="AQ51" s="25"/>
      <c r="AR51" s="25"/>
      <c r="AS51" s="25"/>
      <c r="AT51" s="11"/>
      <c r="AU51" s="11"/>
    </row>
    <row r="52" spans="2:47" ht="18" x14ac:dyDescent="0.55000000000000004">
      <c r="B52" s="228"/>
      <c r="C52" s="228"/>
      <c r="D52" s="228"/>
      <c r="E52" s="49">
        <v>3</v>
      </c>
      <c r="F52" s="45"/>
      <c r="G52" s="45" t="s">
        <v>26</v>
      </c>
      <c r="H52" s="45"/>
      <c r="I52" s="45"/>
      <c r="J52" s="45"/>
      <c r="K52" s="45"/>
      <c r="L52" s="45" t="s">
        <v>26</v>
      </c>
      <c r="M52" s="45" t="s">
        <v>29</v>
      </c>
      <c r="N52" s="45" t="s">
        <v>26</v>
      </c>
      <c r="O52" s="45"/>
      <c r="P52" s="45"/>
      <c r="Q52" s="45" t="s">
        <v>26</v>
      </c>
      <c r="R52" s="45" t="s">
        <v>26</v>
      </c>
      <c r="S52" s="45" t="s">
        <v>26</v>
      </c>
      <c r="T52" s="45" t="s">
        <v>26</v>
      </c>
      <c r="U52" s="45" t="s">
        <v>26</v>
      </c>
      <c r="V52" s="45"/>
      <c r="W52" s="45"/>
      <c r="X52" s="45" t="s">
        <v>26</v>
      </c>
      <c r="Y52" s="45" t="s">
        <v>26</v>
      </c>
      <c r="Z52" s="45" t="s">
        <v>26</v>
      </c>
      <c r="AA52" s="45" t="s">
        <v>26</v>
      </c>
      <c r="AB52" s="45" t="s">
        <v>26</v>
      </c>
      <c r="AC52" s="45"/>
      <c r="AD52" s="45"/>
      <c r="AE52" s="45" t="s">
        <v>26</v>
      </c>
      <c r="AF52" s="45" t="s">
        <v>26</v>
      </c>
      <c r="AG52" s="45" t="s">
        <v>26</v>
      </c>
      <c r="AH52" s="45" t="s">
        <v>29</v>
      </c>
      <c r="AI52" s="45" t="s">
        <v>26</v>
      </c>
      <c r="AJ52" s="45"/>
      <c r="AK52" s="46"/>
      <c r="AL52" s="25"/>
      <c r="AM52" s="25"/>
      <c r="AN52" s="25"/>
      <c r="AO52" s="25"/>
      <c r="AP52" s="25"/>
      <c r="AQ52" s="25"/>
      <c r="AR52" s="25"/>
      <c r="AS52" s="25"/>
      <c r="AT52" s="11"/>
      <c r="AU52" s="11"/>
    </row>
    <row r="53" spans="2:47" ht="18" x14ac:dyDescent="0.55000000000000004">
      <c r="B53" s="228"/>
      <c r="C53" s="228"/>
      <c r="D53" s="228"/>
      <c r="E53" s="49">
        <v>4</v>
      </c>
      <c r="F53" s="45"/>
      <c r="G53" s="45" t="s">
        <v>26</v>
      </c>
      <c r="H53" s="45"/>
      <c r="I53" s="45"/>
      <c r="J53" s="45"/>
      <c r="K53" s="45"/>
      <c r="L53" s="45" t="s">
        <v>26</v>
      </c>
      <c r="M53" s="45" t="s">
        <v>26</v>
      </c>
      <c r="N53" s="45" t="s">
        <v>26</v>
      </c>
      <c r="O53" s="45"/>
      <c r="P53" s="45"/>
      <c r="Q53" s="45" t="s">
        <v>26</v>
      </c>
      <c r="R53" s="45" t="s">
        <v>26</v>
      </c>
      <c r="S53" s="45" t="s">
        <v>26</v>
      </c>
      <c r="T53" s="45" t="s">
        <v>26</v>
      </c>
      <c r="U53" s="45" t="s">
        <v>26</v>
      </c>
      <c r="V53" s="45"/>
      <c r="W53" s="45"/>
      <c r="X53" s="45" t="s">
        <v>26</v>
      </c>
      <c r="Y53" s="45" t="s">
        <v>26</v>
      </c>
      <c r="Z53" s="45" t="s">
        <v>26</v>
      </c>
      <c r="AA53" s="45" t="s">
        <v>26</v>
      </c>
      <c r="AB53" s="45" t="s">
        <v>26</v>
      </c>
      <c r="AC53" s="45"/>
      <c r="AD53" s="45"/>
      <c r="AE53" s="45" t="s">
        <v>26</v>
      </c>
      <c r="AF53" s="45" t="s">
        <v>26</v>
      </c>
      <c r="AG53" s="45" t="s">
        <v>26</v>
      </c>
      <c r="AH53" s="45" t="s">
        <v>29</v>
      </c>
      <c r="AI53" s="45" t="s">
        <v>26</v>
      </c>
      <c r="AJ53" s="45"/>
      <c r="AK53" s="46"/>
      <c r="AL53" s="25"/>
      <c r="AM53" s="25"/>
      <c r="AN53" s="25"/>
      <c r="AO53" s="25"/>
      <c r="AP53" s="25"/>
      <c r="AQ53" s="25"/>
      <c r="AR53" s="25"/>
      <c r="AS53" s="25"/>
      <c r="AT53" s="11"/>
      <c r="AU53" s="11"/>
    </row>
    <row r="54" spans="2:47" ht="18" x14ac:dyDescent="0.55000000000000004">
      <c r="B54" s="228"/>
      <c r="C54" s="228"/>
      <c r="D54" s="228"/>
      <c r="E54" s="49">
        <v>5</v>
      </c>
      <c r="F54" s="45"/>
      <c r="G54" s="45" t="s">
        <v>26</v>
      </c>
      <c r="H54" s="45"/>
      <c r="I54" s="45"/>
      <c r="J54" s="45"/>
      <c r="K54" s="45"/>
      <c r="L54" s="45" t="s">
        <v>26</v>
      </c>
      <c r="M54" s="45" t="s">
        <v>26</v>
      </c>
      <c r="N54" s="45" t="s">
        <v>26</v>
      </c>
      <c r="O54" s="45"/>
      <c r="P54" s="45"/>
      <c r="Q54" s="45" t="s">
        <v>26</v>
      </c>
      <c r="R54" s="45" t="s">
        <v>26</v>
      </c>
      <c r="S54" s="45" t="s">
        <v>26</v>
      </c>
      <c r="T54" s="45" t="s">
        <v>26</v>
      </c>
      <c r="U54" s="45" t="s">
        <v>26</v>
      </c>
      <c r="V54" s="45"/>
      <c r="W54" s="45"/>
      <c r="X54" s="45" t="s">
        <v>26</v>
      </c>
      <c r="Y54" s="45" t="s">
        <v>26</v>
      </c>
      <c r="Z54" s="45" t="s">
        <v>26</v>
      </c>
      <c r="AA54" s="45" t="s">
        <v>26</v>
      </c>
      <c r="AB54" s="45" t="s">
        <v>26</v>
      </c>
      <c r="AC54" s="45"/>
      <c r="AD54" s="45"/>
      <c r="AE54" s="45" t="s">
        <v>26</v>
      </c>
      <c r="AF54" s="45" t="s">
        <v>26</v>
      </c>
      <c r="AG54" s="45" t="s">
        <v>26</v>
      </c>
      <c r="AH54" s="45" t="s">
        <v>29</v>
      </c>
      <c r="AI54" s="45" t="s">
        <v>26</v>
      </c>
      <c r="AJ54" s="45"/>
      <c r="AK54" s="46"/>
      <c r="AL54" s="25"/>
      <c r="AM54" s="25"/>
      <c r="AN54" s="25"/>
      <c r="AO54" s="25"/>
      <c r="AP54" s="25"/>
      <c r="AQ54" s="25"/>
      <c r="AR54" s="25"/>
      <c r="AS54" s="25"/>
      <c r="AT54" s="11"/>
      <c r="AU54" s="11"/>
    </row>
    <row r="55" spans="2:47" ht="18" x14ac:dyDescent="0.55000000000000004">
      <c r="B55" s="228"/>
      <c r="C55" s="228"/>
      <c r="D55" s="228"/>
      <c r="E55" s="49">
        <v>6</v>
      </c>
      <c r="F55" s="45"/>
      <c r="G55" s="45" t="s">
        <v>26</v>
      </c>
      <c r="H55" s="45"/>
      <c r="I55" s="45"/>
      <c r="J55" s="45"/>
      <c r="K55" s="45"/>
      <c r="L55" s="45" t="s">
        <v>26</v>
      </c>
      <c r="M55" s="45" t="s">
        <v>26</v>
      </c>
      <c r="N55" s="45" t="s">
        <v>26</v>
      </c>
      <c r="O55" s="45"/>
      <c r="P55" s="45"/>
      <c r="Q55" s="45" t="s">
        <v>26</v>
      </c>
      <c r="R55" s="45" t="s">
        <v>26</v>
      </c>
      <c r="S55" s="45" t="s">
        <v>26</v>
      </c>
      <c r="T55" s="45" t="s">
        <v>26</v>
      </c>
      <c r="U55" s="45" t="s">
        <v>26</v>
      </c>
      <c r="V55" s="45"/>
      <c r="W55" s="45"/>
      <c r="X55" s="45" t="s">
        <v>26</v>
      </c>
      <c r="Y55" s="45" t="s">
        <v>26</v>
      </c>
      <c r="Z55" s="45" t="s">
        <v>26</v>
      </c>
      <c r="AA55" s="45" t="s">
        <v>26</v>
      </c>
      <c r="AB55" s="45" t="s">
        <v>26</v>
      </c>
      <c r="AC55" s="45"/>
      <c r="AD55" s="45"/>
      <c r="AE55" s="45" t="s">
        <v>26</v>
      </c>
      <c r="AF55" s="45" t="s">
        <v>26</v>
      </c>
      <c r="AG55" s="45" t="s">
        <v>26</v>
      </c>
      <c r="AH55" s="45" t="s">
        <v>29</v>
      </c>
      <c r="AI55" s="45" t="s">
        <v>26</v>
      </c>
      <c r="AJ55" s="45"/>
      <c r="AK55" s="20" t="s">
        <v>14</v>
      </c>
      <c r="AL55" s="25"/>
      <c r="AM55" s="25"/>
      <c r="AN55" s="25"/>
      <c r="AO55" s="25"/>
      <c r="AP55" s="25"/>
      <c r="AQ55" s="25"/>
      <c r="AR55" s="25"/>
      <c r="AS55" s="25"/>
      <c r="AT55" s="11"/>
      <c r="AU55" s="11"/>
    </row>
    <row r="56" spans="2:47" ht="18" x14ac:dyDescent="0.55000000000000004">
      <c r="B56" s="197" t="s">
        <v>13</v>
      </c>
      <c r="C56" s="197"/>
      <c r="D56" s="197"/>
      <c r="E56" s="79" t="s">
        <v>25</v>
      </c>
      <c r="F56" s="47">
        <f>COUNTIF(F50:F55,$E$56)</f>
        <v>1</v>
      </c>
      <c r="G56" s="166">
        <f t="shared" ref="G56" si="50">COUNTIF(G50:G55,$E$56)</f>
        <v>0</v>
      </c>
      <c r="H56" s="166"/>
      <c r="I56" s="161"/>
      <c r="J56" s="160"/>
      <c r="K56" s="160"/>
      <c r="L56" s="47">
        <f t="shared" ref="L56" si="51">COUNTIF(L50:L55,$E$56)</f>
        <v>0</v>
      </c>
      <c r="M56" s="47">
        <f>COUNTIF(M50:M55,$E$56)</f>
        <v>0</v>
      </c>
      <c r="N56" s="166">
        <f>COUNTIF(N50:N55,$E$56)</f>
        <v>0</v>
      </c>
      <c r="O56" s="142"/>
      <c r="P56" s="161"/>
      <c r="Q56" s="161">
        <f t="shared" ref="Q56" si="52">COUNTIF(Q50:Q55,$E$56)</f>
        <v>0</v>
      </c>
      <c r="R56" s="47">
        <f t="shared" ref="R56:T56" si="53">COUNTIF(R50:R55,$E$56)</f>
        <v>0</v>
      </c>
      <c r="S56" s="47">
        <f t="shared" si="53"/>
        <v>0</v>
      </c>
      <c r="T56" s="47">
        <f t="shared" si="53"/>
        <v>0</v>
      </c>
      <c r="U56" s="166">
        <f t="shared" ref="U56" si="54">COUNTIF(U50:U55,$E$56)</f>
        <v>0</v>
      </c>
      <c r="V56" s="142"/>
      <c r="W56" s="161"/>
      <c r="X56" s="161">
        <f t="shared" ref="X56" si="55">COUNTIF(X50:X55,$E$56)</f>
        <v>0</v>
      </c>
      <c r="Y56" s="47">
        <f t="shared" ref="Y56:Z56" si="56">COUNTIF(Y50:Y55,$E$56)</f>
        <v>0</v>
      </c>
      <c r="Z56" s="47">
        <f t="shared" si="56"/>
        <v>0</v>
      </c>
      <c r="AA56" s="47">
        <f t="shared" ref="AA56:AB56" si="57">COUNTIF(AA50:AA55,$E$56)</f>
        <v>0</v>
      </c>
      <c r="AB56" s="166">
        <f t="shared" si="57"/>
        <v>0</v>
      </c>
      <c r="AC56" s="142"/>
      <c r="AD56" s="161"/>
      <c r="AE56" s="161">
        <f t="shared" ref="AE56" si="58">COUNTIF(AE50:AE55,$E$56)</f>
        <v>0</v>
      </c>
      <c r="AF56" s="47">
        <f t="shared" ref="AF56:AG56" si="59">COUNTIF(AF50:AF55,$E$56)</f>
        <v>0</v>
      </c>
      <c r="AG56" s="47">
        <f t="shared" si="59"/>
        <v>0</v>
      </c>
      <c r="AH56" s="47">
        <f>COUNTIF(AH50:AH55,$E$56)</f>
        <v>0</v>
      </c>
      <c r="AI56" s="166">
        <f>COUNTIF(AI50:AI55,$E$56)</f>
        <v>0</v>
      </c>
      <c r="AJ56" s="142"/>
      <c r="AK56" s="48">
        <f>SUM(F56:AJ56)</f>
        <v>1</v>
      </c>
      <c r="AL56" s="25"/>
      <c r="AM56" s="25"/>
      <c r="AN56" s="25"/>
      <c r="AO56" s="25"/>
      <c r="AP56" s="25"/>
      <c r="AQ56" s="25"/>
      <c r="AR56" s="25"/>
      <c r="AS56" s="25"/>
      <c r="AT56" s="11"/>
      <c r="AU56" s="11"/>
    </row>
    <row r="57" spans="2:47" ht="18" x14ac:dyDescent="0.55000000000000004">
      <c r="B57" s="196"/>
      <c r="C57" s="196"/>
      <c r="D57" s="196"/>
      <c r="E57" s="20" t="s">
        <v>26</v>
      </c>
      <c r="F57" s="49">
        <f>COUNTIF(F50:F55,$E$57)</f>
        <v>0</v>
      </c>
      <c r="G57" s="167">
        <f t="shared" ref="G57" si="60">COUNTIF(G50:G55,$E$57)</f>
        <v>6</v>
      </c>
      <c r="H57" s="167"/>
      <c r="I57" s="162"/>
      <c r="J57" s="159"/>
      <c r="K57" s="159"/>
      <c r="L57" s="49">
        <f t="shared" ref="L57" si="61">COUNTIF(L50:L55,$E$57)</f>
        <v>6</v>
      </c>
      <c r="M57" s="49">
        <f>COUNTIF(M50:M55,$E$57)</f>
        <v>6</v>
      </c>
      <c r="N57" s="167">
        <f>COUNTIF(N50:N55,$E$57)</f>
        <v>6</v>
      </c>
      <c r="O57" s="143"/>
      <c r="P57" s="162"/>
      <c r="Q57" s="162">
        <f t="shared" ref="Q57" si="62">COUNTIF(Q50:Q55,$E$57)</f>
        <v>6</v>
      </c>
      <c r="R57" s="49">
        <f t="shared" ref="R57:T57" si="63">COUNTIF(R50:R55,$E$57)</f>
        <v>6</v>
      </c>
      <c r="S57" s="49">
        <f t="shared" si="63"/>
        <v>6</v>
      </c>
      <c r="T57" s="49">
        <f t="shared" si="63"/>
        <v>6</v>
      </c>
      <c r="U57" s="167">
        <f t="shared" ref="U57" si="64">COUNTIF(U50:U55,$E$57)</f>
        <v>6</v>
      </c>
      <c r="V57" s="143"/>
      <c r="W57" s="162"/>
      <c r="X57" s="162">
        <f t="shared" ref="X57" si="65">COUNTIF(X50:X55,$E$57)</f>
        <v>6</v>
      </c>
      <c r="Y57" s="49">
        <f t="shared" ref="Y57:Z57" si="66">COUNTIF(Y50:Y55,$E$57)</f>
        <v>6</v>
      </c>
      <c r="Z57" s="49">
        <f t="shared" si="66"/>
        <v>6</v>
      </c>
      <c r="AA57" s="49">
        <f t="shared" ref="AA57:AB57" si="67">COUNTIF(AA50:AA55,$E$57)</f>
        <v>6</v>
      </c>
      <c r="AB57" s="167">
        <f t="shared" si="67"/>
        <v>6</v>
      </c>
      <c r="AC57" s="143"/>
      <c r="AD57" s="162"/>
      <c r="AE57" s="162">
        <f t="shared" ref="AE57" si="68">COUNTIF(AE50:AE55,$E$57)</f>
        <v>6</v>
      </c>
      <c r="AF57" s="49">
        <f t="shared" ref="AF57:AG57" si="69">COUNTIF(AF50:AF55,$E$57)</f>
        <v>6</v>
      </c>
      <c r="AG57" s="49">
        <f t="shared" si="69"/>
        <v>6</v>
      </c>
      <c r="AH57" s="49">
        <f>COUNTIF(AH50:AH55,$E$57)</f>
        <v>6</v>
      </c>
      <c r="AI57" s="167">
        <f>COUNTIF(AI50:AI55,$E$57)</f>
        <v>6</v>
      </c>
      <c r="AJ57" s="143"/>
      <c r="AK57" s="46">
        <f>SUM(F57:AJ57)</f>
        <v>114</v>
      </c>
      <c r="AL57" s="11"/>
      <c r="AM57" s="11"/>
      <c r="AN57" s="11"/>
      <c r="AO57" s="11"/>
      <c r="AP57" s="11"/>
      <c r="AQ57" s="11"/>
      <c r="AR57" s="11"/>
      <c r="AS57" s="11"/>
      <c r="AT57" s="11"/>
      <c r="AU57" s="11"/>
    </row>
    <row r="58" spans="2:47" x14ac:dyDescent="0.2">
      <c r="AK58" s="9"/>
    </row>
    <row r="61" spans="2:47" x14ac:dyDescent="0.2">
      <c r="D61" t="s">
        <v>39</v>
      </c>
      <c r="E61" t="s">
        <v>78</v>
      </c>
    </row>
    <row r="62" spans="2:47" x14ac:dyDescent="0.2">
      <c r="D62" t="s">
        <v>40</v>
      </c>
      <c r="E62" t="s">
        <v>41</v>
      </c>
    </row>
    <row r="63" spans="2:47" x14ac:dyDescent="0.2">
      <c r="D63" t="s">
        <v>42</v>
      </c>
      <c r="E63" t="s">
        <v>43</v>
      </c>
    </row>
    <row r="64" spans="2:47" x14ac:dyDescent="0.2">
      <c r="D64" t="s">
        <v>44</v>
      </c>
      <c r="E64" t="s">
        <v>88</v>
      </c>
    </row>
    <row r="65" spans="4:4" x14ac:dyDescent="0.2">
      <c r="D65" t="s">
        <v>45</v>
      </c>
    </row>
    <row r="66" spans="4:4" x14ac:dyDescent="0.2">
      <c r="D66" t="s">
        <v>46</v>
      </c>
    </row>
    <row r="67" spans="4:4" x14ac:dyDescent="0.2">
      <c r="D67" t="s">
        <v>47</v>
      </c>
    </row>
    <row r="68" spans="4:4" x14ac:dyDescent="0.2">
      <c r="D68" t="s">
        <v>48</v>
      </c>
    </row>
    <row r="69" spans="4:4" x14ac:dyDescent="0.2">
      <c r="D69" t="s">
        <v>49</v>
      </c>
    </row>
    <row r="70" spans="4:4" x14ac:dyDescent="0.2">
      <c r="D70" t="s">
        <v>50</v>
      </c>
    </row>
    <row r="71" spans="4:4" x14ac:dyDescent="0.2">
      <c r="D71" t="s">
        <v>51</v>
      </c>
    </row>
    <row r="72" spans="4:4" x14ac:dyDescent="0.2">
      <c r="D72" t="s">
        <v>52</v>
      </c>
    </row>
    <row r="73" spans="4:4" x14ac:dyDescent="0.2">
      <c r="D73" t="s">
        <v>53</v>
      </c>
    </row>
    <row r="74" spans="4:4" x14ac:dyDescent="0.2">
      <c r="D74" t="s">
        <v>54</v>
      </c>
    </row>
    <row r="75" spans="4:4" x14ac:dyDescent="0.2">
      <c r="D75" t="s">
        <v>55</v>
      </c>
    </row>
  </sheetData>
  <mergeCells count="100">
    <mergeCell ref="AM7:AN7"/>
    <mergeCell ref="AG7:AH7"/>
    <mergeCell ref="AI7:AJ7"/>
    <mergeCell ref="B43:E43"/>
    <mergeCell ref="C41:C42"/>
    <mergeCell ref="B41:B42"/>
    <mergeCell ref="B37:B38"/>
    <mergeCell ref="C37:C38"/>
    <mergeCell ref="B39:B40"/>
    <mergeCell ref="B27:B28"/>
    <mergeCell ref="AM9:AN9"/>
    <mergeCell ref="D7:K7"/>
    <mergeCell ref="D8:K8"/>
    <mergeCell ref="D9:K9"/>
    <mergeCell ref="B25:B26"/>
    <mergeCell ref="C25:C26"/>
    <mergeCell ref="B50:D55"/>
    <mergeCell ref="B56:D57"/>
    <mergeCell ref="B31:B32"/>
    <mergeCell ref="C31:C32"/>
    <mergeCell ref="C33:C34"/>
    <mergeCell ref="B35:B36"/>
    <mergeCell ref="C35:C36"/>
    <mergeCell ref="B33:B34"/>
    <mergeCell ref="C39:C40"/>
    <mergeCell ref="AK49:AL49"/>
    <mergeCell ref="B49:E49"/>
    <mergeCell ref="B47:E47"/>
    <mergeCell ref="B44:E44"/>
    <mergeCell ref="B45:E45"/>
    <mergeCell ref="B46:E46"/>
    <mergeCell ref="AT11:AT12"/>
    <mergeCell ref="AQ11:AQ12"/>
    <mergeCell ref="C13:C14"/>
    <mergeCell ref="B13:B14"/>
    <mergeCell ref="AN11:AN12"/>
    <mergeCell ref="AO11:AO12"/>
    <mergeCell ref="AK11:AK12"/>
    <mergeCell ref="AL11:AL12"/>
    <mergeCell ref="AM11:AM12"/>
    <mergeCell ref="AR11:AR12"/>
    <mergeCell ref="AP11:AP12"/>
    <mergeCell ref="AS11:AS12"/>
    <mergeCell ref="B15:B16"/>
    <mergeCell ref="C15:C16"/>
    <mergeCell ref="C11:C12"/>
    <mergeCell ref="E11:E12"/>
    <mergeCell ref="B11:B12"/>
    <mergeCell ref="AI2:AJ2"/>
    <mergeCell ref="AK2:AL2"/>
    <mergeCell ref="AI3:AJ3"/>
    <mergeCell ref="AE2:AF2"/>
    <mergeCell ref="AC4:AD4"/>
    <mergeCell ref="AE4:AF4"/>
    <mergeCell ref="AC2:AD2"/>
    <mergeCell ref="AG2:AH2"/>
    <mergeCell ref="AE3:AF3"/>
    <mergeCell ref="AC3:AD3"/>
    <mergeCell ref="AK3:AL3"/>
    <mergeCell ref="AG4:AH4"/>
    <mergeCell ref="AI4:AJ4"/>
    <mergeCell ref="AK4:AL4"/>
    <mergeCell ref="AG3:AH3"/>
    <mergeCell ref="B29:B30"/>
    <mergeCell ref="C29:C30"/>
    <mergeCell ref="B23:B24"/>
    <mergeCell ref="AK6:AL6"/>
    <mergeCell ref="AI6:AJ6"/>
    <mergeCell ref="AG6:AH6"/>
    <mergeCell ref="AC8:AD8"/>
    <mergeCell ref="AK7:AL7"/>
    <mergeCell ref="L7:Q7"/>
    <mergeCell ref="C23:C24"/>
    <mergeCell ref="B17:B18"/>
    <mergeCell ref="C17:C18"/>
    <mergeCell ref="B19:B20"/>
    <mergeCell ref="C19:C20"/>
    <mergeCell ref="B21:B22"/>
    <mergeCell ref="C21:C22"/>
    <mergeCell ref="AE7:AF7"/>
    <mergeCell ref="Y7:AB8"/>
    <mergeCell ref="AG5:AH5"/>
    <mergeCell ref="AK5:AL5"/>
    <mergeCell ref="AI5:AJ5"/>
    <mergeCell ref="C27:C28"/>
    <mergeCell ref="AR3:AT3"/>
    <mergeCell ref="L9:Q9"/>
    <mergeCell ref="B48:E48"/>
    <mergeCell ref="S9:T9"/>
    <mergeCell ref="AK47:AL48"/>
    <mergeCell ref="Y3:AB3"/>
    <mergeCell ref="Z6:AB6"/>
    <mergeCell ref="Z5:AB5"/>
    <mergeCell ref="Y4:AB4"/>
    <mergeCell ref="AC5:AD5"/>
    <mergeCell ref="AC6:AD6"/>
    <mergeCell ref="AE5:AF5"/>
    <mergeCell ref="AE6:AF6"/>
    <mergeCell ref="AE8:AF8"/>
    <mergeCell ref="AC7:AD7"/>
  </mergeCells>
  <phoneticPr fontId="2"/>
  <conditionalFormatting sqref="F11:AJ13">
    <cfRule type="expression" dxfId="245" priority="1302" stopIfTrue="1">
      <formula>WEEKDAY(F$11)=7</formula>
    </cfRule>
    <cfRule type="expression" dxfId="244" priority="1301" stopIfTrue="1">
      <formula>WEEKDAY(F$11)=1</formula>
    </cfRule>
  </conditionalFormatting>
  <conditionalFormatting sqref="F13:AJ16">
    <cfRule type="expression" dxfId="243" priority="1248" stopIfTrue="1">
      <formula>WEEKDAY(F$11)=7</formula>
    </cfRule>
    <cfRule type="expression" dxfId="242" priority="1247" stopIfTrue="1">
      <formula>WEEKDAY(F$11)=1</formula>
    </cfRule>
  </conditionalFormatting>
  <conditionalFormatting sqref="F15:AJ15">
    <cfRule type="expression" dxfId="241" priority="1246" stopIfTrue="1">
      <formula>WEEKDAY(F$11)=7</formula>
    </cfRule>
    <cfRule type="expression" dxfId="240" priority="1245" stopIfTrue="1">
      <formula>WEEKDAY(F$11)=1</formula>
    </cfRule>
  </conditionalFormatting>
  <conditionalFormatting sqref="F17:AJ17">
    <cfRule type="expression" dxfId="239" priority="104" stopIfTrue="1">
      <formula>WEEKDAY(F$11)=7</formula>
    </cfRule>
    <cfRule type="expression" dxfId="238" priority="103" stopIfTrue="1">
      <formula>WEEKDAY(F$11)=1</formula>
    </cfRule>
  </conditionalFormatting>
  <conditionalFormatting sqref="F17:AJ18">
    <cfRule type="expression" dxfId="237" priority="106" stopIfTrue="1">
      <formula>WEEKDAY(F$11)=7</formula>
    </cfRule>
    <cfRule type="expression" dxfId="236" priority="105" stopIfTrue="1">
      <formula>WEEKDAY(F$11)=1</formula>
    </cfRule>
  </conditionalFormatting>
  <conditionalFormatting sqref="F19:AJ19">
    <cfRule type="expression" dxfId="235" priority="97" stopIfTrue="1">
      <formula>WEEKDAY(F$11)=1</formula>
    </cfRule>
    <cfRule type="expression" dxfId="234" priority="98" stopIfTrue="1">
      <formula>WEEKDAY(F$11)=7</formula>
    </cfRule>
  </conditionalFormatting>
  <conditionalFormatting sqref="F19:AJ20">
    <cfRule type="expression" dxfId="233" priority="100" stopIfTrue="1">
      <formula>WEEKDAY(F$11)=7</formula>
    </cfRule>
    <cfRule type="expression" dxfId="232" priority="99" stopIfTrue="1">
      <formula>WEEKDAY(F$11)=1</formula>
    </cfRule>
  </conditionalFormatting>
  <conditionalFormatting sqref="F21:AJ21">
    <cfRule type="expression" dxfId="231" priority="91" stopIfTrue="1">
      <formula>WEEKDAY(F$11)=1</formula>
    </cfRule>
    <cfRule type="expression" dxfId="230" priority="92" stopIfTrue="1">
      <formula>WEEKDAY(F$11)=7</formula>
    </cfRule>
  </conditionalFormatting>
  <conditionalFormatting sqref="F21:AJ22">
    <cfRule type="expression" dxfId="229" priority="94" stopIfTrue="1">
      <formula>WEEKDAY(F$11)=7</formula>
    </cfRule>
    <cfRule type="expression" dxfId="228" priority="93" stopIfTrue="1">
      <formula>WEEKDAY(F$11)=1</formula>
    </cfRule>
  </conditionalFormatting>
  <conditionalFormatting sqref="F23:AJ23">
    <cfRule type="expression" dxfId="227" priority="85" stopIfTrue="1">
      <formula>WEEKDAY(F$11)=1</formula>
    </cfRule>
    <cfRule type="expression" dxfId="226" priority="86" stopIfTrue="1">
      <formula>WEEKDAY(F$11)=7</formula>
    </cfRule>
  </conditionalFormatting>
  <conditionalFormatting sqref="F23:AJ24">
    <cfRule type="expression" dxfId="225" priority="87" stopIfTrue="1">
      <formula>WEEKDAY(F$11)=1</formula>
    </cfRule>
    <cfRule type="expression" dxfId="224" priority="88" stopIfTrue="1">
      <formula>WEEKDAY(F$11)=7</formula>
    </cfRule>
  </conditionalFormatting>
  <conditionalFormatting sqref="F25:AJ25">
    <cfRule type="expression" dxfId="223" priority="79" stopIfTrue="1">
      <formula>WEEKDAY(F$11)=1</formula>
    </cfRule>
    <cfRule type="expression" dxfId="222" priority="80" stopIfTrue="1">
      <formula>WEEKDAY(F$11)=7</formula>
    </cfRule>
  </conditionalFormatting>
  <conditionalFormatting sqref="F25:AJ26">
    <cfRule type="expression" dxfId="221" priority="81" stopIfTrue="1">
      <formula>WEEKDAY(F$11)=1</formula>
    </cfRule>
    <cfRule type="expression" dxfId="220" priority="82" stopIfTrue="1">
      <formula>WEEKDAY(F$11)=7</formula>
    </cfRule>
  </conditionalFormatting>
  <conditionalFormatting sqref="F27:AJ27">
    <cfRule type="expression" dxfId="219" priority="73" stopIfTrue="1">
      <formula>WEEKDAY(F$11)=1</formula>
    </cfRule>
    <cfRule type="expression" dxfId="218" priority="74" stopIfTrue="1">
      <formula>WEEKDAY(F$11)=7</formula>
    </cfRule>
  </conditionalFormatting>
  <conditionalFormatting sqref="F27:AJ28">
    <cfRule type="expression" dxfId="217" priority="76" stopIfTrue="1">
      <formula>WEEKDAY(F$11)=7</formula>
    </cfRule>
    <cfRule type="expression" dxfId="216" priority="75" stopIfTrue="1">
      <formula>WEEKDAY(F$11)=1</formula>
    </cfRule>
  </conditionalFormatting>
  <conditionalFormatting sqref="F29:AJ29">
    <cfRule type="expression" dxfId="215" priority="67" stopIfTrue="1">
      <formula>WEEKDAY(F$11)=1</formula>
    </cfRule>
    <cfRule type="expression" dxfId="214" priority="68" stopIfTrue="1">
      <formula>WEEKDAY(F$11)=7</formula>
    </cfRule>
  </conditionalFormatting>
  <conditionalFormatting sqref="F29:AJ30">
    <cfRule type="expression" dxfId="213" priority="70" stopIfTrue="1">
      <formula>WEEKDAY(F$11)=7</formula>
    </cfRule>
    <cfRule type="expression" dxfId="212" priority="69" stopIfTrue="1">
      <formula>WEEKDAY(F$11)=1</formula>
    </cfRule>
  </conditionalFormatting>
  <conditionalFormatting sqref="F31:AJ31">
    <cfRule type="expression" dxfId="211" priority="61" stopIfTrue="1">
      <formula>WEEKDAY(F$11)=1</formula>
    </cfRule>
    <cfRule type="expression" dxfId="210" priority="62" stopIfTrue="1">
      <formula>WEEKDAY(F$11)=7</formula>
    </cfRule>
  </conditionalFormatting>
  <conditionalFormatting sqref="F31:AJ32">
    <cfRule type="expression" dxfId="209" priority="63" stopIfTrue="1">
      <formula>WEEKDAY(F$11)=1</formula>
    </cfRule>
    <cfRule type="expression" dxfId="208" priority="64" stopIfTrue="1">
      <formula>WEEKDAY(F$11)=7</formula>
    </cfRule>
  </conditionalFormatting>
  <conditionalFormatting sqref="F33:AJ33">
    <cfRule type="expression" dxfId="207" priority="55" stopIfTrue="1">
      <formula>WEEKDAY(F$11)=1</formula>
    </cfRule>
    <cfRule type="expression" dxfId="206" priority="56" stopIfTrue="1">
      <formula>WEEKDAY(F$11)=7</formula>
    </cfRule>
  </conditionalFormatting>
  <conditionalFormatting sqref="F33:AJ34">
    <cfRule type="expression" dxfId="205" priority="57" stopIfTrue="1">
      <formula>WEEKDAY(F$11)=1</formula>
    </cfRule>
    <cfRule type="expression" dxfId="204" priority="58" stopIfTrue="1">
      <formula>WEEKDAY(F$11)=7</formula>
    </cfRule>
  </conditionalFormatting>
  <conditionalFormatting sqref="F35:AJ35">
    <cfRule type="expression" dxfId="203" priority="50" stopIfTrue="1">
      <formula>WEEKDAY(F$11)=7</formula>
    </cfRule>
    <cfRule type="expression" dxfId="202" priority="49" stopIfTrue="1">
      <formula>WEEKDAY(F$11)=1</formula>
    </cfRule>
  </conditionalFormatting>
  <conditionalFormatting sqref="F35:AJ36">
    <cfRule type="expression" dxfId="201" priority="52" stopIfTrue="1">
      <formula>WEEKDAY(F$11)=7</formula>
    </cfRule>
    <cfRule type="expression" dxfId="200" priority="51" stopIfTrue="1">
      <formula>WEEKDAY(F$11)=1</formula>
    </cfRule>
  </conditionalFormatting>
  <conditionalFormatting sqref="F37:AJ37">
    <cfRule type="expression" dxfId="199" priority="44" stopIfTrue="1">
      <formula>WEEKDAY(F$11)=7</formula>
    </cfRule>
    <cfRule type="expression" dxfId="198" priority="43" stopIfTrue="1">
      <formula>WEEKDAY(F$11)=1</formula>
    </cfRule>
  </conditionalFormatting>
  <conditionalFormatting sqref="F37:AJ38">
    <cfRule type="expression" dxfId="197" priority="46" stopIfTrue="1">
      <formula>WEEKDAY(F$11)=7</formula>
    </cfRule>
    <cfRule type="expression" dxfId="196" priority="45" stopIfTrue="1">
      <formula>WEEKDAY(F$11)=1</formula>
    </cfRule>
  </conditionalFormatting>
  <conditionalFormatting sqref="F39:AJ39">
    <cfRule type="expression" dxfId="195" priority="37" stopIfTrue="1">
      <formula>WEEKDAY(F$11)=1</formula>
    </cfRule>
    <cfRule type="expression" dxfId="194" priority="38" stopIfTrue="1">
      <formula>WEEKDAY(F$11)=7</formula>
    </cfRule>
  </conditionalFormatting>
  <conditionalFormatting sqref="F39:AJ40">
    <cfRule type="expression" dxfId="193" priority="40" stopIfTrue="1">
      <formula>WEEKDAY(F$11)=7</formula>
    </cfRule>
    <cfRule type="expression" dxfId="192" priority="39" stopIfTrue="1">
      <formula>WEEKDAY(F$11)=1</formula>
    </cfRule>
  </conditionalFormatting>
  <conditionalFormatting sqref="F41:AJ41">
    <cfRule type="expression" dxfId="191" priority="32" stopIfTrue="1">
      <formula>WEEKDAY(F$11)=7</formula>
    </cfRule>
    <cfRule type="expression" dxfId="190" priority="31" stopIfTrue="1">
      <formula>WEEKDAY(F$11)=1</formula>
    </cfRule>
  </conditionalFormatting>
  <conditionalFormatting sqref="F41:AJ49">
    <cfRule type="expression" dxfId="189" priority="33" stopIfTrue="1">
      <formula>WEEKDAY(F$11)=1</formula>
    </cfRule>
    <cfRule type="expression" dxfId="188" priority="34" stopIfTrue="1">
      <formula>WEEKDAY(F$11)=7</formula>
    </cfRule>
  </conditionalFormatting>
  <conditionalFormatting sqref="AU14:AU42">
    <cfRule type="cellIs" dxfId="187" priority="1305" operator="equal">
      <formula>"NG"</formula>
    </cfRule>
    <cfRule type="cellIs" dxfId="186" priority="1306" operator="equal">
      <formula>"Good"</formula>
    </cfRule>
  </conditionalFormatting>
  <dataValidations count="3">
    <dataValidation type="list" allowBlank="1" showInputMessage="1" showErrorMessage="1" sqref="D13 D41 D39 D37 D35 D33 D31 D29 D27 D25 D23 D21 D19 D17 D15" xr:uid="{00000000-0002-0000-0000-000000000000}">
      <formula1>$D$61:$D$77</formula1>
    </dataValidation>
    <dataValidation type="list" allowBlank="1" showInputMessage="1" showErrorMessage="1" sqref="D14 D42 D40 D38 D36 D34 D32 D30 D28 D26 D24 D22 D20 D18 D16" xr:uid="{00000000-0002-0000-0000-000001000000}">
      <formula1>$E$61:$E$65</formula1>
    </dataValidation>
    <dataValidation type="list" allowBlank="1" showInputMessage="1" showErrorMessage="1" sqref="F41:AJ41 F39:AJ39 F37:AJ37 F35:AJ35 F33:AJ33 F31:AJ31 F29:AJ29 F27:AJ27 F25:AJ25 F23:AJ23 F21:AJ21 F19:AJ19 F17:AJ17 F15:AJ15 F13:AJ13" xr:uid="{00000000-0002-0000-0000-000002000000}">
      <formula1>"  ／,○,△,✕,●,　"</formula1>
    </dataValidation>
  </dataValidations>
  <printOptions horizontalCentered="1" verticalCentered="1"/>
  <pageMargins left="0.70866141732283472" right="0.70866141732283472" top="0.23622047244094491" bottom="0.19685039370078741" header="0.15748031496062992" footer="0.15748031496062992"/>
  <pageSetup paperSize="9" scale="66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B1:AU75"/>
  <sheetViews>
    <sheetView showGridLines="0" view="pageBreakPreview" topLeftCell="A11" zoomScale="90" zoomScaleNormal="90" zoomScaleSheetLayoutView="90" workbookViewId="0">
      <selection activeCell="E64" sqref="E64"/>
    </sheetView>
  </sheetViews>
  <sheetFormatPr defaultRowHeight="13" x14ac:dyDescent="0.2"/>
  <cols>
    <col min="1" max="1" width="0.6328125" customWidth="1"/>
    <col min="2" max="2" width="3.6328125" customWidth="1"/>
    <col min="3" max="3" width="15.6328125" customWidth="1"/>
    <col min="4" max="4" width="8.90625" bestFit="1" customWidth="1"/>
    <col min="5" max="36" width="3.6328125" customWidth="1"/>
    <col min="37" max="42" width="4.6328125" customWidth="1"/>
    <col min="43" max="43" width="5.36328125" customWidth="1"/>
    <col min="44" max="44" width="4.6328125" customWidth="1"/>
    <col min="45" max="46" width="8.6328125" customWidth="1"/>
    <col min="47" max="47" width="2.7265625" customWidth="1"/>
  </cols>
  <sheetData>
    <row r="1" spans="2:46" ht="3.75" customHeight="1" x14ac:dyDescent="0.2"/>
    <row r="2" spans="2:46" ht="15" customHeight="1" x14ac:dyDescent="0.55000000000000004">
      <c r="B2" s="11"/>
      <c r="C2" s="11"/>
      <c r="D2" s="11"/>
      <c r="E2" s="11"/>
      <c r="F2" s="64"/>
      <c r="G2" s="64"/>
      <c r="H2" s="64"/>
      <c r="I2" s="64"/>
      <c r="J2" s="64"/>
      <c r="K2" s="64"/>
      <c r="L2" s="64"/>
      <c r="M2" s="13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25"/>
      <c r="Z2" s="25"/>
      <c r="AA2" s="25"/>
      <c r="AB2" s="25"/>
      <c r="AC2" s="206" t="s">
        <v>80</v>
      </c>
      <c r="AD2" s="206"/>
      <c r="AE2" s="206" t="s">
        <v>81</v>
      </c>
      <c r="AF2" s="206"/>
      <c r="AG2" s="206" t="s">
        <v>82</v>
      </c>
      <c r="AH2" s="206"/>
      <c r="AI2" s="206" t="s">
        <v>83</v>
      </c>
      <c r="AJ2" s="206"/>
      <c r="AK2" s="250" t="s">
        <v>24</v>
      </c>
      <c r="AL2" s="250"/>
      <c r="AM2" s="13"/>
      <c r="AN2" s="11"/>
      <c r="AO2" s="11"/>
      <c r="AP2" s="11"/>
      <c r="AQ2" s="11"/>
      <c r="AR2" s="11"/>
      <c r="AS2" s="11"/>
      <c r="AT2" s="11"/>
    </row>
    <row r="3" spans="2:46" ht="15" customHeight="1" x14ac:dyDescent="0.55000000000000004">
      <c r="B3" s="14"/>
      <c r="C3" s="11"/>
      <c r="D3" s="11"/>
      <c r="E3" s="11"/>
      <c r="F3" s="64"/>
      <c r="G3" s="64"/>
      <c r="H3" s="64"/>
      <c r="I3" s="64"/>
      <c r="J3" s="64"/>
      <c r="K3" s="64"/>
      <c r="L3" s="64"/>
      <c r="M3" s="13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84" t="s">
        <v>30</v>
      </c>
      <c r="Z3" s="185"/>
      <c r="AA3" s="185"/>
      <c r="AB3" s="186"/>
      <c r="AC3" s="243">
        <f>'5月'!$AC$3</f>
        <v>20</v>
      </c>
      <c r="AD3" s="244"/>
      <c r="AE3" s="244">
        <f>COUNTA(F50:AJ50)</f>
        <v>21</v>
      </c>
      <c r="AF3" s="244"/>
      <c r="AG3" s="249">
        <f>'7月'!$AG$3</f>
        <v>22</v>
      </c>
      <c r="AH3" s="249"/>
      <c r="AI3" s="244">
        <f>'8月'!$AI$3</f>
        <v>19</v>
      </c>
      <c r="AJ3" s="244"/>
      <c r="AK3" s="244">
        <f>SUM(AC3:AJ3)</f>
        <v>82</v>
      </c>
      <c r="AL3" s="244"/>
      <c r="AM3" s="13"/>
      <c r="AN3" s="11"/>
      <c r="AO3" s="11"/>
      <c r="AP3" s="11"/>
      <c r="AQ3" s="11"/>
      <c r="AR3" s="11"/>
      <c r="AS3" s="11"/>
      <c r="AT3" s="11"/>
    </row>
    <row r="4" spans="2:46" ht="15" customHeight="1" x14ac:dyDescent="0.55000000000000004">
      <c r="B4" s="14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5"/>
      <c r="Q4" s="11"/>
      <c r="R4" s="11"/>
      <c r="S4" s="11"/>
      <c r="T4" s="15"/>
      <c r="U4" s="11"/>
      <c r="V4" s="11"/>
      <c r="W4" s="11"/>
      <c r="X4" s="11"/>
      <c r="Y4" s="184" t="s">
        <v>27</v>
      </c>
      <c r="Z4" s="185"/>
      <c r="AA4" s="185"/>
      <c r="AB4" s="186"/>
      <c r="AC4" s="243">
        <f>SUM(AC5:AD6)</f>
        <v>115</v>
      </c>
      <c r="AD4" s="244"/>
      <c r="AE4" s="244">
        <f>SUM(AE5:AF6)</f>
        <v>126</v>
      </c>
      <c r="AF4" s="244"/>
      <c r="AG4" s="244">
        <f>SUM(AG5:AH6)</f>
        <v>132</v>
      </c>
      <c r="AH4" s="244"/>
      <c r="AI4" s="244">
        <f>SUM(AI5:AJ6)</f>
        <v>109</v>
      </c>
      <c r="AJ4" s="244"/>
      <c r="AK4" s="244">
        <f>SUM(AC4:AJ4)</f>
        <v>482</v>
      </c>
      <c r="AL4" s="244"/>
      <c r="AM4" s="13"/>
      <c r="AN4" s="11"/>
      <c r="AO4" s="11"/>
      <c r="AP4" s="11"/>
      <c r="AQ4" s="11"/>
      <c r="AR4" s="11"/>
      <c r="AS4" s="11"/>
      <c r="AT4" s="11"/>
    </row>
    <row r="5" spans="2:46" ht="15" customHeight="1" x14ac:dyDescent="0.55000000000000004">
      <c r="B5" s="14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25"/>
      <c r="Z5" s="184" t="s">
        <v>34</v>
      </c>
      <c r="AA5" s="185"/>
      <c r="AB5" s="186"/>
      <c r="AC5" s="245">
        <f>'5月'!AK56</f>
        <v>1</v>
      </c>
      <c r="AD5" s="246"/>
      <c r="AE5" s="244">
        <f>AK56</f>
        <v>0</v>
      </c>
      <c r="AF5" s="244"/>
      <c r="AG5" s="249">
        <f>'7月'!AK56</f>
        <v>0</v>
      </c>
      <c r="AH5" s="249"/>
      <c r="AI5" s="249">
        <f>'8月'!AK56</f>
        <v>1</v>
      </c>
      <c r="AJ5" s="249"/>
      <c r="AK5" s="244">
        <f>SUM(AC5:AJ5)</f>
        <v>2</v>
      </c>
      <c r="AL5" s="244"/>
      <c r="AM5" s="65" t="s">
        <v>35</v>
      </c>
      <c r="AN5" s="17"/>
      <c r="AO5" s="17"/>
      <c r="AP5" s="17"/>
      <c r="AQ5" s="11"/>
      <c r="AR5" s="11"/>
      <c r="AS5" s="11"/>
      <c r="AT5" s="11"/>
    </row>
    <row r="6" spans="2:46" ht="15" customHeight="1" x14ac:dyDescent="0.55000000000000004">
      <c r="B6" s="14"/>
      <c r="C6" s="15"/>
      <c r="D6" s="15"/>
      <c r="E6" s="15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25"/>
      <c r="Z6" s="187" t="s">
        <v>28</v>
      </c>
      <c r="AA6" s="188"/>
      <c r="AB6" s="189"/>
      <c r="AC6" s="247">
        <f>'5月'!AK57</f>
        <v>114</v>
      </c>
      <c r="AD6" s="248"/>
      <c r="AE6" s="248">
        <f>AK57</f>
        <v>126</v>
      </c>
      <c r="AF6" s="248"/>
      <c r="AG6" s="252">
        <f>'7月'!AK57</f>
        <v>132</v>
      </c>
      <c r="AH6" s="252"/>
      <c r="AI6" s="252">
        <f>'8月'!AK57</f>
        <v>108</v>
      </c>
      <c r="AJ6" s="252"/>
      <c r="AK6" s="251">
        <f>SUM(AC6:AJ6)</f>
        <v>480</v>
      </c>
      <c r="AL6" s="251"/>
      <c r="AM6" s="13"/>
      <c r="AN6" s="11"/>
      <c r="AO6" s="11"/>
      <c r="AP6" s="11"/>
      <c r="AQ6" s="11"/>
      <c r="AR6" s="11"/>
      <c r="AS6" s="11"/>
      <c r="AT6" s="11"/>
    </row>
    <row r="7" spans="2:46" ht="19.5" customHeight="1" x14ac:dyDescent="0.55000000000000004">
      <c r="B7" s="14"/>
      <c r="C7" s="56" t="s">
        <v>57</v>
      </c>
      <c r="D7" s="230" t="str">
        <f>IF('5月'!D7="","",'5月'!D7)</f>
        <v/>
      </c>
      <c r="E7" s="231"/>
      <c r="F7" s="231"/>
      <c r="G7" s="231"/>
      <c r="H7" s="231"/>
      <c r="I7" s="231"/>
      <c r="J7" s="231"/>
      <c r="K7" s="232"/>
      <c r="L7" s="204">
        <v>45809</v>
      </c>
      <c r="M7" s="205"/>
      <c r="N7" s="205"/>
      <c r="O7" s="205"/>
      <c r="P7" s="205"/>
      <c r="Q7" s="205"/>
      <c r="R7" s="121"/>
      <c r="S7" s="121"/>
      <c r="T7" s="11"/>
      <c r="U7" s="11"/>
      <c r="V7" s="11"/>
      <c r="W7" s="11"/>
      <c r="X7" s="11"/>
      <c r="Y7" s="196"/>
      <c r="Z7" s="197"/>
      <c r="AA7" s="197"/>
      <c r="AB7" s="197"/>
      <c r="AC7" s="194"/>
      <c r="AD7" s="194"/>
      <c r="AE7" s="195"/>
      <c r="AF7" s="195"/>
      <c r="AG7" s="194"/>
      <c r="AH7" s="194"/>
      <c r="AI7" s="195"/>
      <c r="AJ7" s="195"/>
      <c r="AK7" s="194"/>
      <c r="AL7" s="194"/>
      <c r="AM7" s="193"/>
      <c r="AN7" s="193"/>
      <c r="AO7" s="20"/>
      <c r="AP7" s="20"/>
      <c r="AQ7" s="253"/>
      <c r="AR7" s="254"/>
      <c r="AS7" s="254"/>
      <c r="AT7" s="254"/>
    </row>
    <row r="8" spans="2:46" ht="19.5" customHeight="1" x14ac:dyDescent="0.65">
      <c r="B8" s="14"/>
      <c r="C8" s="151" t="s">
        <v>58</v>
      </c>
      <c r="D8" s="233" t="str">
        <f>IF('5月'!D8="","",'5月'!D8)</f>
        <v/>
      </c>
      <c r="E8" s="234"/>
      <c r="F8" s="234"/>
      <c r="G8" s="234"/>
      <c r="H8" s="234"/>
      <c r="I8" s="234"/>
      <c r="J8" s="234"/>
      <c r="K8" s="235"/>
      <c r="L8" s="124"/>
      <c r="M8" s="124"/>
      <c r="N8" s="124"/>
      <c r="O8" s="124"/>
      <c r="P8" s="124"/>
      <c r="Q8" s="124"/>
      <c r="R8" s="11"/>
      <c r="S8" s="11"/>
      <c r="T8" s="11"/>
      <c r="U8" s="11"/>
      <c r="V8" s="11"/>
      <c r="W8" s="11"/>
      <c r="X8" s="11"/>
      <c r="Y8" s="196"/>
      <c r="Z8" s="196"/>
      <c r="AA8" s="196"/>
      <c r="AB8" s="196"/>
      <c r="AC8" s="203"/>
      <c r="AD8" s="203"/>
      <c r="AE8" s="193"/>
      <c r="AF8" s="193"/>
      <c r="AG8" s="21"/>
      <c r="AH8" s="20"/>
      <c r="AI8" s="21"/>
      <c r="AJ8" s="20"/>
      <c r="AK8" s="22"/>
      <c r="AL8" s="22"/>
      <c r="AM8" s="69"/>
      <c r="AN8" s="69"/>
      <c r="AO8" s="11"/>
      <c r="AP8" s="11"/>
      <c r="AQ8" s="11"/>
      <c r="AR8" s="11"/>
      <c r="AS8" s="11"/>
      <c r="AT8" s="11"/>
    </row>
    <row r="9" spans="2:46" ht="19.5" customHeight="1" x14ac:dyDescent="0.55000000000000004">
      <c r="B9" s="14"/>
      <c r="C9" s="152" t="s">
        <v>59</v>
      </c>
      <c r="D9" s="233" t="str">
        <f>IF('5月'!D9="","",'5月'!D9)</f>
        <v/>
      </c>
      <c r="E9" s="234"/>
      <c r="F9" s="234"/>
      <c r="G9" s="234"/>
      <c r="H9" s="234"/>
      <c r="I9" s="234"/>
      <c r="J9" s="234"/>
      <c r="K9" s="235"/>
      <c r="L9" s="204" t="s">
        <v>15</v>
      </c>
      <c r="M9" s="205"/>
      <c r="N9" s="205"/>
      <c r="O9" s="205"/>
      <c r="P9" s="205"/>
      <c r="Q9" s="205"/>
      <c r="R9" s="11"/>
      <c r="S9" s="239" t="s">
        <v>61</v>
      </c>
      <c r="T9" s="239"/>
      <c r="U9" s="23" t="s">
        <v>5</v>
      </c>
      <c r="V9" s="24" t="s">
        <v>6</v>
      </c>
      <c r="W9" s="24"/>
      <c r="X9" s="23" t="s">
        <v>3</v>
      </c>
      <c r="Y9" s="24" t="s">
        <v>4</v>
      </c>
      <c r="Z9" s="24"/>
      <c r="AA9" s="23" t="s">
        <v>37</v>
      </c>
      <c r="AB9" s="24" t="s">
        <v>7</v>
      </c>
      <c r="AC9" s="24"/>
      <c r="AD9" s="23" t="s">
        <v>76</v>
      </c>
      <c r="AE9" s="24" t="s">
        <v>8</v>
      </c>
      <c r="AF9" s="24"/>
      <c r="AG9" s="24" t="s">
        <v>38</v>
      </c>
      <c r="AH9" s="24" t="s">
        <v>67</v>
      </c>
      <c r="AI9" s="24"/>
      <c r="AJ9" s="25"/>
      <c r="AK9" s="25"/>
      <c r="AL9" s="25"/>
      <c r="AM9" s="25"/>
      <c r="AN9" s="229"/>
      <c r="AO9" s="229"/>
      <c r="AP9" s="66"/>
      <c r="AQ9" s="25"/>
      <c r="AR9" s="25"/>
      <c r="AS9" s="25"/>
      <c r="AT9" s="11"/>
    </row>
    <row r="10" spans="2:46" ht="6" customHeight="1" x14ac:dyDescent="0.55000000000000004">
      <c r="B10" s="14"/>
      <c r="C10" s="26"/>
      <c r="D10" s="26"/>
      <c r="E10" s="26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</row>
    <row r="11" spans="2:46" ht="50.15" customHeight="1" x14ac:dyDescent="0.2">
      <c r="B11" s="212" t="s">
        <v>0</v>
      </c>
      <c r="C11" s="208" t="s">
        <v>1</v>
      </c>
      <c r="D11" s="56" t="s">
        <v>64</v>
      </c>
      <c r="E11" s="210"/>
      <c r="F11" s="27">
        <v>45809</v>
      </c>
      <c r="G11" s="27">
        <v>45810</v>
      </c>
      <c r="H11" s="27">
        <v>45811</v>
      </c>
      <c r="I11" s="27">
        <v>45812</v>
      </c>
      <c r="J11" s="27">
        <v>45813</v>
      </c>
      <c r="K11" s="27">
        <v>45814</v>
      </c>
      <c r="L11" s="27">
        <v>45815</v>
      </c>
      <c r="M11" s="27">
        <v>45816</v>
      </c>
      <c r="N11" s="27">
        <v>45817</v>
      </c>
      <c r="O11" s="27">
        <v>45818</v>
      </c>
      <c r="P11" s="27">
        <v>45819</v>
      </c>
      <c r="Q11" s="27">
        <v>45820</v>
      </c>
      <c r="R11" s="27">
        <v>45821</v>
      </c>
      <c r="S11" s="27">
        <v>45822</v>
      </c>
      <c r="T11" s="27">
        <v>45823</v>
      </c>
      <c r="U11" s="27">
        <v>45824</v>
      </c>
      <c r="V11" s="27">
        <v>45825</v>
      </c>
      <c r="W11" s="27">
        <v>45826</v>
      </c>
      <c r="X11" s="27">
        <v>45827</v>
      </c>
      <c r="Y11" s="27">
        <v>45828</v>
      </c>
      <c r="Z11" s="27">
        <v>45829</v>
      </c>
      <c r="AA11" s="27">
        <v>45830</v>
      </c>
      <c r="AB11" s="27">
        <v>45831</v>
      </c>
      <c r="AC11" s="27">
        <v>45832</v>
      </c>
      <c r="AD11" s="27">
        <v>45833</v>
      </c>
      <c r="AE11" s="27">
        <v>45834</v>
      </c>
      <c r="AF11" s="27">
        <v>45835</v>
      </c>
      <c r="AG11" s="27">
        <v>45836</v>
      </c>
      <c r="AH11" s="27">
        <v>45837</v>
      </c>
      <c r="AI11" s="27">
        <v>45838</v>
      </c>
      <c r="AJ11" s="28"/>
      <c r="AK11" s="241" t="s">
        <v>31</v>
      </c>
      <c r="AL11" s="218" t="s">
        <v>69</v>
      </c>
      <c r="AM11" s="218" t="s">
        <v>70</v>
      </c>
      <c r="AN11" s="218" t="s">
        <v>77</v>
      </c>
      <c r="AO11" s="218" t="s">
        <v>71</v>
      </c>
      <c r="AP11" s="218" t="s">
        <v>72</v>
      </c>
      <c r="AQ11" s="216" t="s">
        <v>74</v>
      </c>
      <c r="AR11" s="222" t="s">
        <v>75</v>
      </c>
      <c r="AS11" s="217" t="s">
        <v>62</v>
      </c>
      <c r="AT11" s="214" t="s">
        <v>63</v>
      </c>
    </row>
    <row r="12" spans="2:46" ht="50.15" customHeight="1" x14ac:dyDescent="0.2">
      <c r="B12" s="213"/>
      <c r="C12" s="209"/>
      <c r="D12" s="130" t="s">
        <v>73</v>
      </c>
      <c r="E12" s="211"/>
      <c r="F12" s="131">
        <f>WEEKDAY(F11)</f>
        <v>1</v>
      </c>
      <c r="G12" s="132">
        <f t="shared" ref="G12:AH12" si="0">WEEKDAY(G11)</f>
        <v>2</v>
      </c>
      <c r="H12" s="132">
        <f>WEEKDAY(H11)</f>
        <v>3</v>
      </c>
      <c r="I12" s="132">
        <f>WEEKDAY(I11)</f>
        <v>4</v>
      </c>
      <c r="J12" s="132">
        <f t="shared" si="0"/>
        <v>5</v>
      </c>
      <c r="K12" s="132">
        <f t="shared" si="0"/>
        <v>6</v>
      </c>
      <c r="L12" s="132">
        <f t="shared" si="0"/>
        <v>7</v>
      </c>
      <c r="M12" s="132">
        <f t="shared" si="0"/>
        <v>1</v>
      </c>
      <c r="N12" s="132">
        <f t="shared" ref="N12" si="1">WEEKDAY(N11)</f>
        <v>2</v>
      </c>
      <c r="O12" s="132">
        <f>WEEKDAY(O11)</f>
        <v>3</v>
      </c>
      <c r="P12" s="132">
        <f>WEEKDAY(P11)</f>
        <v>4</v>
      </c>
      <c r="Q12" s="132">
        <f t="shared" si="0"/>
        <v>5</v>
      </c>
      <c r="R12" s="132">
        <f t="shared" ref="R12" si="2">WEEKDAY(R11)</f>
        <v>6</v>
      </c>
      <c r="S12" s="132">
        <f>WEEKDAY(S11)</f>
        <v>7</v>
      </c>
      <c r="T12" s="132">
        <f>WEEKDAY(T11)</f>
        <v>1</v>
      </c>
      <c r="U12" s="132">
        <f>WEEKDAY(U11)</f>
        <v>2</v>
      </c>
      <c r="V12" s="132">
        <f t="shared" ref="V12" si="3">WEEKDAY(V11)</f>
        <v>3</v>
      </c>
      <c r="W12" s="132">
        <f t="shared" si="0"/>
        <v>4</v>
      </c>
      <c r="X12" s="132">
        <f t="shared" ref="X12" si="4">WEEKDAY(X11)</f>
        <v>5</v>
      </c>
      <c r="Y12" s="132">
        <f t="shared" si="0"/>
        <v>6</v>
      </c>
      <c r="Z12" s="132">
        <f t="shared" si="0"/>
        <v>7</v>
      </c>
      <c r="AA12" s="132">
        <f t="shared" si="0"/>
        <v>1</v>
      </c>
      <c r="AB12" s="132">
        <f t="shared" si="0"/>
        <v>2</v>
      </c>
      <c r="AC12" s="132">
        <f t="shared" si="0"/>
        <v>3</v>
      </c>
      <c r="AD12" s="132">
        <f t="shared" si="0"/>
        <v>4</v>
      </c>
      <c r="AE12" s="132">
        <f t="shared" si="0"/>
        <v>5</v>
      </c>
      <c r="AF12" s="132">
        <f t="shared" si="0"/>
        <v>6</v>
      </c>
      <c r="AG12" s="132">
        <f t="shared" si="0"/>
        <v>7</v>
      </c>
      <c r="AH12" s="132">
        <f t="shared" si="0"/>
        <v>1</v>
      </c>
      <c r="AI12" s="132">
        <f>WEEKDAY(AI11)</f>
        <v>2</v>
      </c>
      <c r="AJ12" s="132"/>
      <c r="AK12" s="242"/>
      <c r="AL12" s="219"/>
      <c r="AM12" s="219"/>
      <c r="AN12" s="219"/>
      <c r="AO12" s="219"/>
      <c r="AP12" s="219"/>
      <c r="AQ12" s="217"/>
      <c r="AR12" s="223"/>
      <c r="AS12" s="224"/>
      <c r="AT12" s="215"/>
    </row>
    <row r="13" spans="2:46" ht="17.149999999999999" customHeight="1" x14ac:dyDescent="0.2">
      <c r="B13" s="199">
        <v>1</v>
      </c>
      <c r="C13" s="174" t="str">
        <f>IF('5月'!C13="","",'5月'!C13)</f>
        <v/>
      </c>
      <c r="D13" s="148"/>
      <c r="E13" s="33" t="s">
        <v>2</v>
      </c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  <c r="W13" s="134"/>
      <c r="X13" s="134"/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  <c r="AI13" s="134"/>
      <c r="AJ13" s="134"/>
      <c r="AK13" s="50">
        <f>$AC$3</f>
        <v>20</v>
      </c>
      <c r="AL13" s="61">
        <f>COUNTIF(F13:AJ13,"○")</f>
        <v>0</v>
      </c>
      <c r="AM13" s="51">
        <f>COUNTIF(F13:AJ13,"／")+SUM(AN13:AP13)</f>
        <v>0</v>
      </c>
      <c r="AN13" s="61">
        <f>COUNTIF(F13:AJ13,"✕")</f>
        <v>0</v>
      </c>
      <c r="AO13" s="61">
        <f>COUNTIF(F13:AJ13,"△")</f>
        <v>0</v>
      </c>
      <c r="AP13" s="61">
        <f>COUNTIF(F13:AJ13,"●")</f>
        <v>0</v>
      </c>
      <c r="AQ13" s="51"/>
      <c r="AR13" s="51"/>
      <c r="AS13" s="83"/>
      <c r="AT13" s="29"/>
    </row>
    <row r="14" spans="2:46" ht="17.149999999999999" customHeight="1" x14ac:dyDescent="0.2">
      <c r="B14" s="199"/>
      <c r="C14" s="174"/>
      <c r="D14" s="149"/>
      <c r="E14" s="31" t="s">
        <v>16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104"/>
      <c r="AL14" s="112"/>
      <c r="AM14" s="112"/>
      <c r="AN14" s="112"/>
      <c r="AO14" s="112"/>
      <c r="AP14" s="112"/>
      <c r="AQ14" s="105">
        <f>$AK$49-AR14</f>
        <v>126</v>
      </c>
      <c r="AR14" s="106">
        <f>SUM(F14:AJ14)</f>
        <v>0</v>
      </c>
      <c r="AS14" s="113">
        <f>AQ14/$AK$49</f>
        <v>1</v>
      </c>
      <c r="AT14" s="107">
        <f>('5月'!AQ14+'6月'!AQ14)/($AC$6+$AE$6)</f>
        <v>1</v>
      </c>
    </row>
    <row r="15" spans="2:46" ht="17.149999999999999" customHeight="1" x14ac:dyDescent="0.2">
      <c r="B15" s="199">
        <v>2</v>
      </c>
      <c r="C15" s="174" t="str">
        <f>IF('5月'!C15="","",'5月'!C15)</f>
        <v/>
      </c>
      <c r="D15" s="148"/>
      <c r="E15" s="33" t="s">
        <v>2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108">
        <f>$AC$3</f>
        <v>20</v>
      </c>
      <c r="AL15" s="109">
        <f>COUNTIF(F15:AJ15,"○")</f>
        <v>0</v>
      </c>
      <c r="AM15" s="110">
        <f>COUNTIF(F15:AJ15,"／")+SUM(AN15:AP15)</f>
        <v>0</v>
      </c>
      <c r="AN15" s="109">
        <f>COUNTIF(F15:AJ15,"✕")</f>
        <v>0</v>
      </c>
      <c r="AO15" s="109">
        <f>COUNTIF(F15:AJ15,"△")</f>
        <v>0</v>
      </c>
      <c r="AP15" s="109">
        <f>COUNTIF(F15:AJ15,"●")</f>
        <v>0</v>
      </c>
      <c r="AQ15" s="110"/>
      <c r="AR15" s="110"/>
      <c r="AS15" s="114"/>
      <c r="AT15" s="111"/>
    </row>
    <row r="16" spans="2:46" ht="17.149999999999999" customHeight="1" x14ac:dyDescent="0.2">
      <c r="B16" s="199"/>
      <c r="C16" s="174"/>
      <c r="D16" s="149"/>
      <c r="E16" s="31" t="s">
        <v>17</v>
      </c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52"/>
      <c r="AL16" s="62"/>
      <c r="AM16" s="62"/>
      <c r="AN16" s="62"/>
      <c r="AO16" s="62"/>
      <c r="AP16" s="62"/>
      <c r="AQ16" s="53">
        <f>$AK$49-AR16</f>
        <v>126</v>
      </c>
      <c r="AR16" s="54">
        <f>SUM(F16:AJ16)</f>
        <v>0</v>
      </c>
      <c r="AS16" s="84">
        <f>AQ16/$AK$49</f>
        <v>1</v>
      </c>
      <c r="AT16" s="32">
        <f>('5月'!AQ16+'6月'!AQ16)/($AC$6+$AE$6)</f>
        <v>1</v>
      </c>
    </row>
    <row r="17" spans="2:47" ht="17.149999999999999" customHeight="1" x14ac:dyDescent="0.2">
      <c r="B17" s="199">
        <v>3</v>
      </c>
      <c r="C17" s="174" t="str">
        <f>IF('5月'!C17="","",'5月'!C17)</f>
        <v/>
      </c>
      <c r="D17" s="148"/>
      <c r="E17" s="37" t="s">
        <v>2</v>
      </c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108">
        <f>$AC$3</f>
        <v>20</v>
      </c>
      <c r="AL17" s="109">
        <f>COUNTIF(F17:AJ17,"○")</f>
        <v>0</v>
      </c>
      <c r="AM17" s="110">
        <f>COUNTIF(F17:AJ17,"／")+SUM(AN17:AP17)</f>
        <v>0</v>
      </c>
      <c r="AN17" s="109">
        <f>COUNTIF(F17:AJ17,"✕")</f>
        <v>0</v>
      </c>
      <c r="AO17" s="61">
        <f>COUNTIF(F17:AJ17,"△")</f>
        <v>0</v>
      </c>
      <c r="AP17" s="61">
        <f>COUNTIF(F17:AJ17,"●")</f>
        <v>0</v>
      </c>
      <c r="AQ17" s="51"/>
      <c r="AR17" s="51"/>
      <c r="AS17" s="83"/>
      <c r="AT17" s="29"/>
    </row>
    <row r="18" spans="2:47" ht="17.149999999999999" customHeight="1" x14ac:dyDescent="0.2">
      <c r="B18" s="199"/>
      <c r="C18" s="174"/>
      <c r="D18" s="149"/>
      <c r="E18" s="31" t="s">
        <v>17</v>
      </c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52"/>
      <c r="AL18" s="62"/>
      <c r="AM18" s="62"/>
      <c r="AN18" s="62"/>
      <c r="AO18" s="112"/>
      <c r="AP18" s="112"/>
      <c r="AQ18" s="105">
        <f>$AK$49-AR18</f>
        <v>126</v>
      </c>
      <c r="AR18" s="106">
        <f>SUM(F18:AJ18)</f>
        <v>0</v>
      </c>
      <c r="AS18" s="113">
        <f>AQ18/$AK$49</f>
        <v>1</v>
      </c>
      <c r="AT18" s="107">
        <f>('5月'!AQ18+'6月'!AQ18)/($AC$6+$AE$6)</f>
        <v>1</v>
      </c>
    </row>
    <row r="19" spans="2:47" ht="17.149999999999999" customHeight="1" x14ac:dyDescent="0.2">
      <c r="B19" s="199">
        <v>4</v>
      </c>
      <c r="C19" s="174" t="str">
        <f>IF('5月'!C19="","",'5月'!C19)</f>
        <v/>
      </c>
      <c r="D19" s="148"/>
      <c r="E19" s="33" t="s">
        <v>2</v>
      </c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108">
        <f>$AC$3</f>
        <v>20</v>
      </c>
      <c r="AL19" s="109">
        <f>COUNTIF(F19:AJ19,"○")</f>
        <v>0</v>
      </c>
      <c r="AM19" s="110">
        <f>COUNTIF(F19:AJ19,"／")+SUM(AN19:AP19)</f>
        <v>0</v>
      </c>
      <c r="AN19" s="109">
        <f>COUNTIF(F19:AJ19,"✕")</f>
        <v>0</v>
      </c>
      <c r="AO19" s="109">
        <f>COUNTIF(F19:AJ19,"△")</f>
        <v>0</v>
      </c>
      <c r="AP19" s="109">
        <f>COUNTIF(F19:AJ19,"●")</f>
        <v>0</v>
      </c>
      <c r="AQ19" s="110"/>
      <c r="AR19" s="110"/>
      <c r="AS19" s="114"/>
      <c r="AT19" s="111"/>
    </row>
    <row r="20" spans="2:47" ht="17.149999999999999" customHeight="1" x14ac:dyDescent="0.2">
      <c r="B20" s="199"/>
      <c r="C20" s="174"/>
      <c r="D20" s="149"/>
      <c r="E20" s="31" t="s">
        <v>16</v>
      </c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52"/>
      <c r="AL20" s="62"/>
      <c r="AM20" s="62"/>
      <c r="AN20" s="62"/>
      <c r="AO20" s="62"/>
      <c r="AP20" s="62"/>
      <c r="AQ20" s="53">
        <f>$AK$49-AR20</f>
        <v>126</v>
      </c>
      <c r="AR20" s="54">
        <f>SUM(F20:AJ20)</f>
        <v>0</v>
      </c>
      <c r="AS20" s="84">
        <f>AQ20/$AK$49</f>
        <v>1</v>
      </c>
      <c r="AT20" s="32">
        <f>('5月'!AQ20+'6月'!AQ20)/($AC$6+$AE$6)</f>
        <v>1</v>
      </c>
      <c r="AU20" s="7"/>
    </row>
    <row r="21" spans="2:47" ht="17.149999999999999" customHeight="1" x14ac:dyDescent="0.2">
      <c r="B21" s="199">
        <v>5</v>
      </c>
      <c r="C21" s="174" t="str">
        <f>IF('5月'!C21="","",'5月'!C21)</f>
        <v/>
      </c>
      <c r="D21" s="148"/>
      <c r="E21" s="37" t="s">
        <v>2</v>
      </c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108">
        <f>$AC$3</f>
        <v>20</v>
      </c>
      <c r="AL21" s="109">
        <f>COUNTIF(F21:AJ21,"○")</f>
        <v>0</v>
      </c>
      <c r="AM21" s="110">
        <f>COUNTIF(F21:AJ21,"／")+SUM(AN21:AP21)</f>
        <v>0</v>
      </c>
      <c r="AN21" s="109">
        <f>COUNTIF(F21:AJ21,"✕")</f>
        <v>0</v>
      </c>
      <c r="AO21" s="61">
        <f>COUNTIF(F21:AJ21,"△")</f>
        <v>0</v>
      </c>
      <c r="AP21" s="61">
        <f>COUNTIF(F21:AJ21,"●")</f>
        <v>0</v>
      </c>
      <c r="AQ21" s="51"/>
      <c r="AR21" s="51"/>
      <c r="AS21" s="83"/>
      <c r="AT21" s="29"/>
    </row>
    <row r="22" spans="2:47" ht="17.149999999999999" customHeight="1" x14ac:dyDescent="0.2">
      <c r="B22" s="199"/>
      <c r="C22" s="174"/>
      <c r="D22" s="149"/>
      <c r="E22" s="31" t="s">
        <v>16</v>
      </c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52"/>
      <c r="AL22" s="62"/>
      <c r="AM22" s="62"/>
      <c r="AN22" s="62"/>
      <c r="AO22" s="112"/>
      <c r="AP22" s="112"/>
      <c r="AQ22" s="105">
        <f>$AK$49-AR22</f>
        <v>126</v>
      </c>
      <c r="AR22" s="106">
        <f>SUM(F22:AJ22)</f>
        <v>0</v>
      </c>
      <c r="AS22" s="113">
        <f>AQ22/$AK$49</f>
        <v>1</v>
      </c>
      <c r="AT22" s="107">
        <f>('5月'!AQ22+'6月'!AQ22)/($AC$6+$AE$6)</f>
        <v>1</v>
      </c>
    </row>
    <row r="23" spans="2:47" ht="17.149999999999999" customHeight="1" x14ac:dyDescent="0.2">
      <c r="B23" s="200">
        <v>6</v>
      </c>
      <c r="C23" s="174" t="str">
        <f>IF('5月'!C23="","",'5月'!C23)</f>
        <v/>
      </c>
      <c r="D23" s="148"/>
      <c r="E23" s="38" t="s">
        <v>2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108">
        <f>$AC$3</f>
        <v>20</v>
      </c>
      <c r="AL23" s="109">
        <f>COUNTIF(F23:AJ23,"○")</f>
        <v>0</v>
      </c>
      <c r="AM23" s="110">
        <f>COUNTIF(F23:AJ23,"／")+SUM(AN23:AP23)</f>
        <v>0</v>
      </c>
      <c r="AN23" s="109">
        <f>COUNTIF(F23:AJ23,"✕")</f>
        <v>0</v>
      </c>
      <c r="AO23" s="109">
        <f>COUNTIF(F23:AJ23,"△")</f>
        <v>0</v>
      </c>
      <c r="AP23" s="109">
        <f>COUNTIF(F23:AJ23,"●")</f>
        <v>0</v>
      </c>
      <c r="AQ23" s="110"/>
      <c r="AR23" s="110"/>
      <c r="AS23" s="114"/>
      <c r="AT23" s="111"/>
    </row>
    <row r="24" spans="2:47" ht="17.149999999999999" customHeight="1" x14ac:dyDescent="0.2">
      <c r="B24" s="200"/>
      <c r="C24" s="174"/>
      <c r="D24" s="149"/>
      <c r="E24" s="39" t="s">
        <v>16</v>
      </c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52"/>
      <c r="AL24" s="62"/>
      <c r="AM24" s="62"/>
      <c r="AN24" s="62"/>
      <c r="AO24" s="62"/>
      <c r="AP24" s="62"/>
      <c r="AQ24" s="53">
        <f>$AK$49-AR24</f>
        <v>126</v>
      </c>
      <c r="AR24" s="54">
        <f>SUM(F24:AJ24)</f>
        <v>0</v>
      </c>
      <c r="AS24" s="84">
        <f>AQ24/$AK$49</f>
        <v>1</v>
      </c>
      <c r="AT24" s="32">
        <f>('5月'!AQ24+'6月'!AQ24)/($AC$6+$AE$6)</f>
        <v>1</v>
      </c>
    </row>
    <row r="25" spans="2:47" ht="17.149999999999999" customHeight="1" x14ac:dyDescent="0.2">
      <c r="B25" s="199">
        <v>7</v>
      </c>
      <c r="C25" s="174" t="str">
        <f>IF('5月'!C25="","",'5月'!C25)</f>
        <v/>
      </c>
      <c r="D25" s="148"/>
      <c r="E25" s="40" t="s">
        <v>2</v>
      </c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108">
        <f>$AC$3</f>
        <v>20</v>
      </c>
      <c r="AL25" s="109">
        <f>COUNTIF(F25:AJ25,"○")</f>
        <v>0</v>
      </c>
      <c r="AM25" s="110">
        <f>COUNTIF(F25:AJ25,"／")+SUM(AN25:AP25)</f>
        <v>0</v>
      </c>
      <c r="AN25" s="109">
        <f>COUNTIF(F25:AJ25,"✕")</f>
        <v>0</v>
      </c>
      <c r="AO25" s="61">
        <f>COUNTIF(F25:AJ25,"△")</f>
        <v>0</v>
      </c>
      <c r="AP25" s="61">
        <f>COUNTIF(F25:AJ25,"●")</f>
        <v>0</v>
      </c>
      <c r="AQ25" s="51"/>
      <c r="AR25" s="51"/>
      <c r="AS25" s="83"/>
      <c r="AT25" s="29"/>
    </row>
    <row r="26" spans="2:47" ht="17.149999999999999" customHeight="1" x14ac:dyDescent="0.2">
      <c r="B26" s="199"/>
      <c r="C26" s="174"/>
      <c r="D26" s="149"/>
      <c r="E26" s="39" t="s">
        <v>16</v>
      </c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52"/>
      <c r="AL26" s="62"/>
      <c r="AM26" s="62"/>
      <c r="AN26" s="62"/>
      <c r="AO26" s="112"/>
      <c r="AP26" s="112"/>
      <c r="AQ26" s="105">
        <f>$AK$49-AR26</f>
        <v>126</v>
      </c>
      <c r="AR26" s="106">
        <f>SUM(F26:AJ26)</f>
        <v>0</v>
      </c>
      <c r="AS26" s="113">
        <f>AQ26/$AK$49</f>
        <v>1</v>
      </c>
      <c r="AT26" s="107">
        <f>('5月'!AQ26+'6月'!AQ26)/($AC$6+$AE$6)</f>
        <v>1</v>
      </c>
    </row>
    <row r="27" spans="2:47" ht="17.149999999999999" customHeight="1" x14ac:dyDescent="0.2">
      <c r="B27" s="199">
        <v>8</v>
      </c>
      <c r="C27" s="174" t="str">
        <f>IF('5月'!C27="","",'5月'!C27)</f>
        <v/>
      </c>
      <c r="D27" s="148"/>
      <c r="E27" s="33" t="s">
        <v>2</v>
      </c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108">
        <f>$AC$3</f>
        <v>20</v>
      </c>
      <c r="AL27" s="109">
        <f>COUNTIF(F27:AJ27,"○")</f>
        <v>0</v>
      </c>
      <c r="AM27" s="110">
        <f>COUNTIF(F27:AJ27,"／")+SUM(AN27:AP27)</f>
        <v>0</v>
      </c>
      <c r="AN27" s="109">
        <f>COUNTIF(F27:AJ27,"✕")</f>
        <v>0</v>
      </c>
      <c r="AO27" s="109">
        <f>COUNTIF(F27:AJ27,"△")</f>
        <v>0</v>
      </c>
      <c r="AP27" s="109">
        <f>COUNTIF(F27:AJ27,"●")</f>
        <v>0</v>
      </c>
      <c r="AQ27" s="110"/>
      <c r="AR27" s="110"/>
      <c r="AS27" s="114"/>
      <c r="AT27" s="111"/>
    </row>
    <row r="28" spans="2:47" ht="17.149999999999999" customHeight="1" x14ac:dyDescent="0.2">
      <c r="B28" s="199"/>
      <c r="C28" s="174"/>
      <c r="D28" s="149"/>
      <c r="E28" s="31" t="s">
        <v>16</v>
      </c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52"/>
      <c r="AL28" s="62"/>
      <c r="AM28" s="62"/>
      <c r="AN28" s="62"/>
      <c r="AO28" s="62"/>
      <c r="AP28" s="62"/>
      <c r="AQ28" s="53">
        <f>$AK$49-AR28</f>
        <v>126</v>
      </c>
      <c r="AR28" s="54">
        <f>SUM(F28:AJ28)</f>
        <v>0</v>
      </c>
      <c r="AS28" s="84">
        <f>AQ28/$AK$49</f>
        <v>1</v>
      </c>
      <c r="AT28" s="32">
        <f>('5月'!AQ28+'6月'!AQ28)/($AC$6+$AE$6)</f>
        <v>1</v>
      </c>
    </row>
    <row r="29" spans="2:47" ht="17.149999999999999" customHeight="1" x14ac:dyDescent="0.2">
      <c r="B29" s="199">
        <v>9</v>
      </c>
      <c r="C29" s="174" t="str">
        <f>IF('5月'!C29="","",'5月'!C29)</f>
        <v/>
      </c>
      <c r="D29" s="148"/>
      <c r="E29" s="37" t="s">
        <v>2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108">
        <f>$AC$3</f>
        <v>20</v>
      </c>
      <c r="AL29" s="109">
        <f>COUNTIF(F29:AJ29,"○")</f>
        <v>0</v>
      </c>
      <c r="AM29" s="110">
        <f>COUNTIF(F29:AJ29,"／")+SUM(AN29:AP29)</f>
        <v>0</v>
      </c>
      <c r="AN29" s="109">
        <f>COUNTIF(F29:AJ29,"✕")</f>
        <v>0</v>
      </c>
      <c r="AO29" s="61">
        <f>COUNTIF(F29:AJ29,"△")</f>
        <v>0</v>
      </c>
      <c r="AP29" s="61">
        <f>COUNTIF(F29:AJ29,"●")</f>
        <v>0</v>
      </c>
      <c r="AQ29" s="51"/>
      <c r="AR29" s="51"/>
      <c r="AS29" s="83"/>
      <c r="AT29" s="29"/>
    </row>
    <row r="30" spans="2:47" ht="17.149999999999999" customHeight="1" x14ac:dyDescent="0.2">
      <c r="B30" s="199"/>
      <c r="C30" s="174"/>
      <c r="D30" s="149"/>
      <c r="E30" s="31" t="s">
        <v>16</v>
      </c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52"/>
      <c r="AL30" s="62"/>
      <c r="AM30" s="62"/>
      <c r="AN30" s="62"/>
      <c r="AO30" s="112"/>
      <c r="AP30" s="112"/>
      <c r="AQ30" s="105">
        <f>$AK$49-AR30</f>
        <v>126</v>
      </c>
      <c r="AR30" s="106">
        <f>SUM(F30:AJ30)</f>
        <v>0</v>
      </c>
      <c r="AS30" s="113">
        <f>AQ30/$AK$49</f>
        <v>1</v>
      </c>
      <c r="AT30" s="107">
        <f>('5月'!AQ30+'6月'!AQ30)/($AC$6+$AE$6)</f>
        <v>1</v>
      </c>
    </row>
    <row r="31" spans="2:47" ht="17.149999999999999" customHeight="1" x14ac:dyDescent="0.2">
      <c r="B31" s="199">
        <v>10</v>
      </c>
      <c r="C31" s="174" t="str">
        <f>IF('5月'!C31="","",'5月'!C31)</f>
        <v/>
      </c>
      <c r="D31" s="148"/>
      <c r="E31" s="33" t="s">
        <v>2</v>
      </c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108">
        <f>$AC$3</f>
        <v>20</v>
      </c>
      <c r="AL31" s="109">
        <f>COUNTIF(F31:AJ31,"○")</f>
        <v>0</v>
      </c>
      <c r="AM31" s="110">
        <f>COUNTIF(F31:AJ31,"／")+SUM(AN31:AP31)</f>
        <v>0</v>
      </c>
      <c r="AN31" s="109">
        <f>COUNTIF(F31:AJ31,"✕")</f>
        <v>0</v>
      </c>
      <c r="AO31" s="109">
        <f>COUNTIF(F31:AJ31,"△")</f>
        <v>0</v>
      </c>
      <c r="AP31" s="109">
        <f>COUNTIF(F31:AJ31,"●")</f>
        <v>0</v>
      </c>
      <c r="AQ31" s="110"/>
      <c r="AR31" s="110"/>
      <c r="AS31" s="114"/>
      <c r="AT31" s="111"/>
    </row>
    <row r="32" spans="2:47" ht="17.149999999999999" customHeight="1" x14ac:dyDescent="0.2">
      <c r="B32" s="199"/>
      <c r="C32" s="174"/>
      <c r="D32" s="149"/>
      <c r="E32" s="31" t="s">
        <v>16</v>
      </c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52"/>
      <c r="AL32" s="62"/>
      <c r="AM32" s="62"/>
      <c r="AN32" s="62"/>
      <c r="AO32" s="62"/>
      <c r="AP32" s="62"/>
      <c r="AQ32" s="53">
        <f>$AK$49-AR32</f>
        <v>126</v>
      </c>
      <c r="AR32" s="54">
        <f>SUM(F32:AJ32)</f>
        <v>0</v>
      </c>
      <c r="AS32" s="84">
        <f>AQ32/$AK$49</f>
        <v>1</v>
      </c>
      <c r="AT32" s="32">
        <f>('5月'!AQ32+'6月'!AQ32)/($AC$6+$AE$6)</f>
        <v>1</v>
      </c>
    </row>
    <row r="33" spans="2:46" ht="17.149999999999999" customHeight="1" x14ac:dyDescent="0.2">
      <c r="B33" s="199">
        <v>11</v>
      </c>
      <c r="C33" s="174" t="str">
        <f>IF('5月'!C33="","",'5月'!C33)</f>
        <v/>
      </c>
      <c r="D33" s="148"/>
      <c r="E33" s="37" t="s">
        <v>2</v>
      </c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108">
        <f>$AC$3</f>
        <v>20</v>
      </c>
      <c r="AL33" s="109">
        <f>COUNTIF(F33:AJ33,"○")</f>
        <v>0</v>
      </c>
      <c r="AM33" s="110">
        <f>COUNTIF(F33:AJ33,"／")+SUM(AN33:AP33)</f>
        <v>0</v>
      </c>
      <c r="AN33" s="109">
        <f>COUNTIF(F33:AJ33,"✕")</f>
        <v>0</v>
      </c>
      <c r="AO33" s="61">
        <f>COUNTIF(F33:AJ33,"△")</f>
        <v>0</v>
      </c>
      <c r="AP33" s="61">
        <f>COUNTIF(F33:AJ33,"●")</f>
        <v>0</v>
      </c>
      <c r="AQ33" s="51"/>
      <c r="AR33" s="51"/>
      <c r="AS33" s="83"/>
      <c r="AT33" s="29"/>
    </row>
    <row r="34" spans="2:46" ht="17.149999999999999" customHeight="1" x14ac:dyDescent="0.2">
      <c r="B34" s="199"/>
      <c r="C34" s="174"/>
      <c r="D34" s="149"/>
      <c r="E34" s="31" t="s">
        <v>16</v>
      </c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52"/>
      <c r="AL34" s="62"/>
      <c r="AM34" s="62"/>
      <c r="AN34" s="62"/>
      <c r="AO34" s="112"/>
      <c r="AP34" s="112"/>
      <c r="AQ34" s="105">
        <f>$AK$49-AR34</f>
        <v>126</v>
      </c>
      <c r="AR34" s="106">
        <f>SUM(F34:AJ34)</f>
        <v>0</v>
      </c>
      <c r="AS34" s="113">
        <f>AQ34/$AK$49</f>
        <v>1</v>
      </c>
      <c r="AT34" s="107">
        <f>('5月'!AQ34+'6月'!AQ34)/($AC$6+$AE$6)</f>
        <v>1</v>
      </c>
    </row>
    <row r="35" spans="2:46" ht="17.149999999999999" customHeight="1" x14ac:dyDescent="0.2">
      <c r="B35" s="199">
        <v>12</v>
      </c>
      <c r="C35" s="174" t="str">
        <f>IF('5月'!C35="","",'5月'!C35)</f>
        <v/>
      </c>
      <c r="D35" s="148"/>
      <c r="E35" s="38" t="s">
        <v>2</v>
      </c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108">
        <f>$AC$3</f>
        <v>20</v>
      </c>
      <c r="AL35" s="109">
        <f>COUNTIF(F35:AJ35,"○")</f>
        <v>0</v>
      </c>
      <c r="AM35" s="110">
        <f>COUNTIF(F35:AJ35,"／")+SUM(AN35:AP35)</f>
        <v>0</v>
      </c>
      <c r="AN35" s="109">
        <f>COUNTIF(F35:AJ35,"✕")</f>
        <v>0</v>
      </c>
      <c r="AO35" s="109">
        <f>COUNTIF(F35:AJ35,"△")</f>
        <v>0</v>
      </c>
      <c r="AP35" s="109">
        <f>COUNTIF(F35:AJ35,"●")</f>
        <v>0</v>
      </c>
      <c r="AQ35" s="110"/>
      <c r="AR35" s="110"/>
      <c r="AS35" s="114"/>
      <c r="AT35" s="111"/>
    </row>
    <row r="36" spans="2:46" ht="17.149999999999999" customHeight="1" x14ac:dyDescent="0.2">
      <c r="B36" s="199"/>
      <c r="C36" s="174"/>
      <c r="D36" s="149"/>
      <c r="E36" s="39" t="s">
        <v>16</v>
      </c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52"/>
      <c r="AL36" s="62"/>
      <c r="AM36" s="62"/>
      <c r="AN36" s="62"/>
      <c r="AO36" s="62"/>
      <c r="AP36" s="62"/>
      <c r="AQ36" s="53">
        <f>$AK$49-AR36</f>
        <v>126</v>
      </c>
      <c r="AR36" s="54">
        <f>SUM(F36:AJ36)</f>
        <v>0</v>
      </c>
      <c r="AS36" s="84">
        <f>AQ36/$AK$49</f>
        <v>1</v>
      </c>
      <c r="AT36" s="32">
        <f>('5月'!AQ36+'6月'!AQ36)/($AC$6+$AE$6)</f>
        <v>1</v>
      </c>
    </row>
    <row r="37" spans="2:46" ht="17.149999999999999" customHeight="1" x14ac:dyDescent="0.2">
      <c r="B37" s="199">
        <v>13</v>
      </c>
      <c r="C37" s="174" t="str">
        <f>IF('5月'!C37="","",'5月'!C37)</f>
        <v/>
      </c>
      <c r="D37" s="148"/>
      <c r="E37" s="40" t="s">
        <v>2</v>
      </c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108">
        <f>$AC$3</f>
        <v>20</v>
      </c>
      <c r="AL37" s="109">
        <f>COUNTIF(F37:AJ37,"○")</f>
        <v>0</v>
      </c>
      <c r="AM37" s="110">
        <f>COUNTIF(F37:AJ37,"／")+SUM(AN37:AP37)</f>
        <v>0</v>
      </c>
      <c r="AN37" s="109">
        <f>COUNTIF(F37:AJ37,"✕")</f>
        <v>0</v>
      </c>
      <c r="AO37" s="61">
        <f>COUNTIF(F37:AJ37,"△")</f>
        <v>0</v>
      </c>
      <c r="AP37" s="61">
        <f>COUNTIF(F37:AJ37,"●")</f>
        <v>0</v>
      </c>
      <c r="AQ37" s="51"/>
      <c r="AR37" s="51"/>
      <c r="AS37" s="83"/>
      <c r="AT37" s="29"/>
    </row>
    <row r="38" spans="2:46" ht="17.149999999999999" customHeight="1" x14ac:dyDescent="0.2">
      <c r="B38" s="199"/>
      <c r="C38" s="174"/>
      <c r="D38" s="149"/>
      <c r="E38" s="39" t="s">
        <v>16</v>
      </c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52"/>
      <c r="AL38" s="62"/>
      <c r="AM38" s="62"/>
      <c r="AN38" s="62"/>
      <c r="AO38" s="112"/>
      <c r="AP38" s="112"/>
      <c r="AQ38" s="105">
        <f>$AK$49-AR38</f>
        <v>126</v>
      </c>
      <c r="AR38" s="106">
        <f>SUM(F38:AJ38)</f>
        <v>0</v>
      </c>
      <c r="AS38" s="113">
        <f>AQ38/$AK$49</f>
        <v>1</v>
      </c>
      <c r="AT38" s="107">
        <f>('5月'!AQ38+'6月'!AQ38)/($AC$6+$AE$6)</f>
        <v>1</v>
      </c>
    </row>
    <row r="39" spans="2:46" ht="17.149999999999999" customHeight="1" x14ac:dyDescent="0.2">
      <c r="B39" s="199">
        <v>14</v>
      </c>
      <c r="C39" s="174" t="str">
        <f>IF('5月'!C39="","",'5月'!C39)</f>
        <v/>
      </c>
      <c r="D39" s="148"/>
      <c r="E39" s="33" t="s">
        <v>2</v>
      </c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108">
        <f>$AC$3</f>
        <v>20</v>
      </c>
      <c r="AL39" s="109">
        <f>COUNTIF(F39:AJ39,"○")</f>
        <v>0</v>
      </c>
      <c r="AM39" s="110">
        <f>COUNTIF(F39:AJ39,"／")+SUM(AN39:AP39)</f>
        <v>0</v>
      </c>
      <c r="AN39" s="109">
        <f>COUNTIF(F39:AJ39,"✕")</f>
        <v>0</v>
      </c>
      <c r="AO39" s="109">
        <f>COUNTIF(F39:AJ39,"△")</f>
        <v>0</v>
      </c>
      <c r="AP39" s="109">
        <f>COUNTIF(F39:AJ39,"●")</f>
        <v>0</v>
      </c>
      <c r="AQ39" s="110"/>
      <c r="AR39" s="110"/>
      <c r="AS39" s="114"/>
      <c r="AT39" s="111"/>
    </row>
    <row r="40" spans="2:46" ht="17.149999999999999" customHeight="1" x14ac:dyDescent="0.2">
      <c r="B40" s="199"/>
      <c r="C40" s="174"/>
      <c r="D40" s="149"/>
      <c r="E40" s="31" t="s">
        <v>16</v>
      </c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52"/>
      <c r="AL40" s="62"/>
      <c r="AM40" s="62"/>
      <c r="AN40" s="62"/>
      <c r="AO40" s="62"/>
      <c r="AP40" s="62"/>
      <c r="AQ40" s="53">
        <f>$AK$49-AR40</f>
        <v>126</v>
      </c>
      <c r="AR40" s="54">
        <f>SUM(F40:AJ40)</f>
        <v>0</v>
      </c>
      <c r="AS40" s="84">
        <f>AQ40/$AK$49</f>
        <v>1</v>
      </c>
      <c r="AT40" s="32">
        <f>('5月'!AQ40+'6月'!AQ40)/($AC$6+$AE$6)</f>
        <v>1</v>
      </c>
    </row>
    <row r="41" spans="2:46" ht="17.149999999999999" customHeight="1" x14ac:dyDescent="0.2">
      <c r="B41" s="199">
        <v>15</v>
      </c>
      <c r="C41" s="174" t="str">
        <f>IF('5月'!C41="","",'5月'!C41)</f>
        <v/>
      </c>
      <c r="D41" s="148"/>
      <c r="E41" s="37" t="s">
        <v>2</v>
      </c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108">
        <f>$AC$3</f>
        <v>20</v>
      </c>
      <c r="AL41" s="109">
        <f>COUNTIF(F41:AJ41,"○")</f>
        <v>0</v>
      </c>
      <c r="AM41" s="110">
        <f>COUNTIF(F41:AJ41,"／")+SUM(AN41:AP41)</f>
        <v>0</v>
      </c>
      <c r="AN41" s="109">
        <f>COUNTIF(F41:AJ41,"✕")</f>
        <v>0</v>
      </c>
      <c r="AO41" s="61">
        <f>COUNTIF(F41:AJ41,"△")</f>
        <v>0</v>
      </c>
      <c r="AP41" s="61">
        <f>COUNTIF(F41:AJ41,"●")</f>
        <v>0</v>
      </c>
      <c r="AQ41" s="51"/>
      <c r="AR41" s="51"/>
      <c r="AS41" s="83"/>
      <c r="AT41" s="29"/>
    </row>
    <row r="42" spans="2:46" ht="17.149999999999999" customHeight="1" x14ac:dyDescent="0.2">
      <c r="B42" s="199"/>
      <c r="C42" s="174"/>
      <c r="D42" s="149"/>
      <c r="E42" s="31" t="s">
        <v>16</v>
      </c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52"/>
      <c r="AL42" s="62"/>
      <c r="AM42" s="62"/>
      <c r="AN42" s="62"/>
      <c r="AO42" s="112"/>
      <c r="AP42" s="112"/>
      <c r="AQ42" s="105">
        <f>$AK$49-AR42</f>
        <v>126</v>
      </c>
      <c r="AR42" s="106">
        <f>SUM(F42:AJ42)</f>
        <v>0</v>
      </c>
      <c r="AS42" s="113">
        <f>AQ42/$AK$49</f>
        <v>1</v>
      </c>
      <c r="AT42" s="107">
        <f>('5月'!AQ42+'6月'!AQ42)/($AC$6+$AE$6)</f>
        <v>1</v>
      </c>
    </row>
    <row r="43" spans="2:46" ht="16.5" customHeight="1" x14ac:dyDescent="0.55000000000000004">
      <c r="B43" s="178" t="s">
        <v>22</v>
      </c>
      <c r="C43" s="179"/>
      <c r="D43" s="179"/>
      <c r="E43" s="180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/>
      <c r="AF43" s="163"/>
      <c r="AG43" s="163"/>
      <c r="AH43" s="163"/>
      <c r="AI43" s="163"/>
      <c r="AJ43" s="58"/>
      <c r="AK43" s="69"/>
      <c r="AL43" s="69"/>
      <c r="AM43" s="69"/>
      <c r="AN43" s="69"/>
      <c r="AO43" s="69"/>
      <c r="AP43" s="69"/>
      <c r="AQ43" s="69"/>
      <c r="AR43" s="69"/>
      <c r="AS43" s="69"/>
      <c r="AT43" s="69"/>
    </row>
    <row r="44" spans="2:46" ht="16.5" customHeight="1" x14ac:dyDescent="0.55000000000000004">
      <c r="B44" s="178" t="s">
        <v>9</v>
      </c>
      <c r="C44" s="179"/>
      <c r="D44" s="179"/>
      <c r="E44" s="180"/>
      <c r="F44" s="163"/>
      <c r="G44" s="163">
        <f t="shared" ref="G44:AI44" si="5">G43-G45</f>
        <v>0</v>
      </c>
      <c r="H44" s="163">
        <f t="shared" si="5"/>
        <v>0</v>
      </c>
      <c r="I44" s="163">
        <f t="shared" si="5"/>
        <v>0</v>
      </c>
      <c r="J44" s="163">
        <f>J43-J45</f>
        <v>0</v>
      </c>
      <c r="K44" s="168">
        <f>K43-K45</f>
        <v>0</v>
      </c>
      <c r="L44" s="163"/>
      <c r="M44" s="163"/>
      <c r="N44" s="163">
        <f t="shared" si="5"/>
        <v>0</v>
      </c>
      <c r="O44" s="163">
        <f t="shared" si="5"/>
        <v>0</v>
      </c>
      <c r="P44" s="163">
        <f t="shared" si="5"/>
        <v>0</v>
      </c>
      <c r="Q44" s="163">
        <f t="shared" si="5"/>
        <v>0</v>
      </c>
      <c r="R44" s="168">
        <f t="shared" ref="R44" si="6">R43-R45</f>
        <v>0</v>
      </c>
      <c r="S44" s="163"/>
      <c r="T44" s="163"/>
      <c r="U44" s="163">
        <f t="shared" si="5"/>
        <v>0</v>
      </c>
      <c r="V44" s="163">
        <f t="shared" si="5"/>
        <v>0</v>
      </c>
      <c r="W44" s="163">
        <f t="shared" si="5"/>
        <v>0</v>
      </c>
      <c r="X44" s="163">
        <f t="shared" si="5"/>
        <v>0</v>
      </c>
      <c r="Y44" s="168">
        <f t="shared" ref="Y44" si="7">Y43-Y45</f>
        <v>0</v>
      </c>
      <c r="Z44" s="163"/>
      <c r="AA44" s="163"/>
      <c r="AB44" s="163">
        <f t="shared" si="5"/>
        <v>0</v>
      </c>
      <c r="AC44" s="163">
        <f t="shared" si="5"/>
        <v>0</v>
      </c>
      <c r="AD44" s="163">
        <f t="shared" si="5"/>
        <v>0</v>
      </c>
      <c r="AE44" s="163">
        <f t="shared" si="5"/>
        <v>0</v>
      </c>
      <c r="AF44" s="168">
        <f t="shared" ref="AF44" si="8">AF43-AF45</f>
        <v>0</v>
      </c>
      <c r="AG44" s="163"/>
      <c r="AH44" s="163"/>
      <c r="AI44" s="163">
        <f t="shared" si="5"/>
        <v>0</v>
      </c>
      <c r="AJ44" s="146"/>
      <c r="AK44" s="69"/>
      <c r="AL44" s="69"/>
      <c r="AM44" s="69"/>
      <c r="AN44" s="69"/>
      <c r="AO44" s="69"/>
      <c r="AP44" s="69"/>
      <c r="AQ44" s="69"/>
      <c r="AR44" s="69"/>
      <c r="AS44" s="69"/>
      <c r="AT44" s="69"/>
    </row>
    <row r="45" spans="2:46" ht="16.5" customHeight="1" x14ac:dyDescent="0.55000000000000004">
      <c r="B45" s="178" t="s">
        <v>12</v>
      </c>
      <c r="C45" s="179"/>
      <c r="D45" s="179"/>
      <c r="E45" s="180"/>
      <c r="F45" s="164"/>
      <c r="G45" s="164">
        <f t="shared" ref="G45:AI45" si="9">COUNTIF(G13:G42,$X$9)</f>
        <v>0</v>
      </c>
      <c r="H45" s="164">
        <f t="shared" si="9"/>
        <v>0</v>
      </c>
      <c r="I45" s="164">
        <f t="shared" si="9"/>
        <v>0</v>
      </c>
      <c r="J45" s="164">
        <f>COUNTIF(J13:J42,$X$9)</f>
        <v>0</v>
      </c>
      <c r="K45" s="169">
        <f>COUNTIF(K13:K42,$X$9)</f>
        <v>0</v>
      </c>
      <c r="L45" s="164"/>
      <c r="M45" s="164"/>
      <c r="N45" s="164">
        <f t="shared" si="9"/>
        <v>0</v>
      </c>
      <c r="O45" s="164">
        <f t="shared" si="9"/>
        <v>0</v>
      </c>
      <c r="P45" s="164">
        <f t="shared" si="9"/>
        <v>0</v>
      </c>
      <c r="Q45" s="164">
        <f t="shared" si="9"/>
        <v>0</v>
      </c>
      <c r="R45" s="169">
        <f t="shared" ref="R45" si="10">COUNTIF(R13:R42,$X$9)</f>
        <v>0</v>
      </c>
      <c r="S45" s="164"/>
      <c r="T45" s="164"/>
      <c r="U45" s="164">
        <f t="shared" si="9"/>
        <v>0</v>
      </c>
      <c r="V45" s="164">
        <f t="shared" si="9"/>
        <v>0</v>
      </c>
      <c r="W45" s="164">
        <f t="shared" si="9"/>
        <v>0</v>
      </c>
      <c r="X45" s="164">
        <f t="shared" si="9"/>
        <v>0</v>
      </c>
      <c r="Y45" s="169">
        <f t="shared" ref="Y45" si="11">COUNTIF(Y13:Y42,$X$9)</f>
        <v>0</v>
      </c>
      <c r="Z45" s="164"/>
      <c r="AA45" s="164"/>
      <c r="AB45" s="164">
        <f t="shared" si="9"/>
        <v>0</v>
      </c>
      <c r="AC45" s="164">
        <f t="shared" si="9"/>
        <v>0</v>
      </c>
      <c r="AD45" s="164">
        <f t="shared" si="9"/>
        <v>0</v>
      </c>
      <c r="AE45" s="164">
        <f t="shared" si="9"/>
        <v>0</v>
      </c>
      <c r="AF45" s="169">
        <f t="shared" ref="AF45" si="12">COUNTIF(AF13:AF42,$X$9)</f>
        <v>0</v>
      </c>
      <c r="AG45" s="164"/>
      <c r="AH45" s="164"/>
      <c r="AI45" s="164">
        <f t="shared" si="9"/>
        <v>0</v>
      </c>
      <c r="AJ45" s="147"/>
      <c r="AK45" s="69"/>
      <c r="AL45" s="69"/>
      <c r="AM45" s="69"/>
      <c r="AN45" s="69"/>
      <c r="AO45" s="69"/>
      <c r="AP45" s="69"/>
      <c r="AQ45" s="69"/>
      <c r="AR45" s="69"/>
      <c r="AS45" s="69"/>
      <c r="AT45" s="69"/>
    </row>
    <row r="46" spans="2:46" ht="16.5" customHeight="1" x14ac:dyDescent="0.55000000000000004">
      <c r="B46" s="178" t="s">
        <v>10</v>
      </c>
      <c r="C46" s="179"/>
      <c r="D46" s="179"/>
      <c r="E46" s="180"/>
      <c r="F46" s="164"/>
      <c r="G46" s="164">
        <f t="shared" ref="G46:AI46" si="13">COUNTIF(G13:G42,$AA$9)</f>
        <v>0</v>
      </c>
      <c r="H46" s="164">
        <f t="shared" si="13"/>
        <v>0</v>
      </c>
      <c r="I46" s="164">
        <f t="shared" si="13"/>
        <v>0</v>
      </c>
      <c r="J46" s="164">
        <f>COUNTIF(J13:J42,$AA$9)</f>
        <v>0</v>
      </c>
      <c r="K46" s="169">
        <f>COUNTIF(K13:K42,$AA$9)</f>
        <v>0</v>
      </c>
      <c r="L46" s="164"/>
      <c r="M46" s="164"/>
      <c r="N46" s="164">
        <f t="shared" si="13"/>
        <v>0</v>
      </c>
      <c r="O46" s="164">
        <f t="shared" si="13"/>
        <v>0</v>
      </c>
      <c r="P46" s="164">
        <f t="shared" si="13"/>
        <v>0</v>
      </c>
      <c r="Q46" s="164">
        <f t="shared" si="13"/>
        <v>0</v>
      </c>
      <c r="R46" s="169">
        <f t="shared" ref="R46" si="14">COUNTIF(R13:R42,$AA$9)</f>
        <v>0</v>
      </c>
      <c r="S46" s="164"/>
      <c r="T46" s="164"/>
      <c r="U46" s="164">
        <f t="shared" si="13"/>
        <v>0</v>
      </c>
      <c r="V46" s="164">
        <f t="shared" si="13"/>
        <v>0</v>
      </c>
      <c r="W46" s="164">
        <f t="shared" si="13"/>
        <v>0</v>
      </c>
      <c r="X46" s="164">
        <f t="shared" si="13"/>
        <v>0</v>
      </c>
      <c r="Y46" s="169">
        <f t="shared" ref="Y46" si="15">COUNTIF(Y13:Y42,$AA$9)</f>
        <v>0</v>
      </c>
      <c r="Z46" s="164"/>
      <c r="AA46" s="164"/>
      <c r="AB46" s="164">
        <f t="shared" si="13"/>
        <v>0</v>
      </c>
      <c r="AC46" s="164">
        <f t="shared" si="13"/>
        <v>0</v>
      </c>
      <c r="AD46" s="164">
        <f t="shared" si="13"/>
        <v>0</v>
      </c>
      <c r="AE46" s="164">
        <f t="shared" si="13"/>
        <v>0</v>
      </c>
      <c r="AF46" s="169">
        <f t="shared" ref="AF46" si="16">COUNTIF(AF13:AF42,$AA$9)</f>
        <v>0</v>
      </c>
      <c r="AG46" s="164"/>
      <c r="AH46" s="164"/>
      <c r="AI46" s="164">
        <f t="shared" si="13"/>
        <v>0</v>
      </c>
      <c r="AJ46" s="147"/>
      <c r="AK46" s="69"/>
      <c r="AL46" s="69"/>
      <c r="AM46" s="69"/>
      <c r="AN46" s="69"/>
      <c r="AO46" s="69"/>
      <c r="AP46" s="69"/>
      <c r="AQ46" s="69"/>
      <c r="AR46" s="69"/>
      <c r="AS46" s="69"/>
      <c r="AT46" s="69"/>
    </row>
    <row r="47" spans="2:46" ht="16.5" customHeight="1" x14ac:dyDescent="0.55000000000000004">
      <c r="B47" s="178" t="s">
        <v>11</v>
      </c>
      <c r="C47" s="179"/>
      <c r="D47" s="179"/>
      <c r="E47" s="180"/>
      <c r="F47" s="164"/>
      <c r="G47" s="164">
        <f t="shared" ref="G47:AI47" si="17">COUNTIF(G13:G42,$AD$9)</f>
        <v>0</v>
      </c>
      <c r="H47" s="164">
        <f t="shared" si="17"/>
        <v>0</v>
      </c>
      <c r="I47" s="164">
        <f t="shared" si="17"/>
        <v>0</v>
      </c>
      <c r="J47" s="164">
        <f>COUNTIF(J13:J42,$AD$9)</f>
        <v>0</v>
      </c>
      <c r="K47" s="169">
        <f>COUNTIF(K13:K42,$AD$9)</f>
        <v>0</v>
      </c>
      <c r="L47" s="164"/>
      <c r="M47" s="164"/>
      <c r="N47" s="164">
        <f t="shared" si="17"/>
        <v>0</v>
      </c>
      <c r="O47" s="164">
        <f t="shared" si="17"/>
        <v>0</v>
      </c>
      <c r="P47" s="164">
        <f t="shared" si="17"/>
        <v>0</v>
      </c>
      <c r="Q47" s="164">
        <f t="shared" si="17"/>
        <v>0</v>
      </c>
      <c r="R47" s="169">
        <f t="shared" ref="R47" si="18">COUNTIF(R13:R42,$AD$9)</f>
        <v>0</v>
      </c>
      <c r="S47" s="164"/>
      <c r="T47" s="164"/>
      <c r="U47" s="164">
        <f t="shared" si="17"/>
        <v>0</v>
      </c>
      <c r="V47" s="164">
        <f t="shared" si="17"/>
        <v>0</v>
      </c>
      <c r="W47" s="164">
        <f t="shared" si="17"/>
        <v>0</v>
      </c>
      <c r="X47" s="164">
        <f t="shared" si="17"/>
        <v>0</v>
      </c>
      <c r="Y47" s="169">
        <f t="shared" ref="Y47" si="19">COUNTIF(Y13:Y42,$AD$9)</f>
        <v>0</v>
      </c>
      <c r="Z47" s="164"/>
      <c r="AA47" s="164"/>
      <c r="AB47" s="164">
        <f t="shared" si="17"/>
        <v>0</v>
      </c>
      <c r="AC47" s="164">
        <f t="shared" si="17"/>
        <v>0</v>
      </c>
      <c r="AD47" s="164">
        <f t="shared" si="17"/>
        <v>0</v>
      </c>
      <c r="AE47" s="164">
        <f t="shared" si="17"/>
        <v>0</v>
      </c>
      <c r="AF47" s="169">
        <f t="shared" ref="AF47" si="20">COUNTIF(AF13:AF42,$AD$9)</f>
        <v>0</v>
      </c>
      <c r="AG47" s="164"/>
      <c r="AH47" s="164"/>
      <c r="AI47" s="164">
        <f t="shared" si="17"/>
        <v>0</v>
      </c>
      <c r="AJ47" s="147"/>
      <c r="AK47" s="182" t="s">
        <v>68</v>
      </c>
      <c r="AL47" s="183"/>
      <c r="AN47" s="21"/>
      <c r="AO47" s="21"/>
      <c r="AP47" s="21"/>
      <c r="AQ47" s="69"/>
      <c r="AR47" s="69"/>
      <c r="AS47" s="69"/>
      <c r="AT47" s="69"/>
    </row>
    <row r="48" spans="2:46" ht="16.5" customHeight="1" x14ac:dyDescent="0.55000000000000004">
      <c r="B48" s="178" t="s">
        <v>60</v>
      </c>
      <c r="C48" s="179"/>
      <c r="D48" s="179"/>
      <c r="E48" s="180"/>
      <c r="F48" s="164"/>
      <c r="G48" s="164">
        <f t="shared" ref="G48:AI48" si="21">COUNTIF(G13:G42,$AG$9)</f>
        <v>0</v>
      </c>
      <c r="H48" s="164">
        <f t="shared" si="21"/>
        <v>0</v>
      </c>
      <c r="I48" s="164">
        <f t="shared" si="21"/>
        <v>0</v>
      </c>
      <c r="J48" s="164">
        <f>COUNTIF(J13:J42,$AG$9)</f>
        <v>0</v>
      </c>
      <c r="K48" s="169">
        <f>COUNTIF(K13:K42,$AG$9)</f>
        <v>0</v>
      </c>
      <c r="L48" s="164"/>
      <c r="M48" s="164"/>
      <c r="N48" s="164">
        <f t="shared" si="21"/>
        <v>0</v>
      </c>
      <c r="O48" s="164">
        <f t="shared" si="21"/>
        <v>0</v>
      </c>
      <c r="P48" s="164">
        <f t="shared" si="21"/>
        <v>0</v>
      </c>
      <c r="Q48" s="164">
        <f t="shared" si="21"/>
        <v>0</v>
      </c>
      <c r="R48" s="169">
        <f t="shared" ref="R48" si="22">COUNTIF(R13:R42,$AG$9)</f>
        <v>0</v>
      </c>
      <c r="S48" s="164"/>
      <c r="T48" s="164"/>
      <c r="U48" s="164">
        <f t="shared" si="21"/>
        <v>0</v>
      </c>
      <c r="V48" s="164">
        <f t="shared" si="21"/>
        <v>0</v>
      </c>
      <c r="W48" s="164">
        <f t="shared" si="21"/>
        <v>0</v>
      </c>
      <c r="X48" s="164">
        <f t="shared" si="21"/>
        <v>0</v>
      </c>
      <c r="Y48" s="169">
        <f t="shared" ref="Y48" si="23">COUNTIF(Y13:Y42,$AG$9)</f>
        <v>0</v>
      </c>
      <c r="Z48" s="164"/>
      <c r="AA48" s="164"/>
      <c r="AB48" s="164">
        <f t="shared" si="21"/>
        <v>0</v>
      </c>
      <c r="AC48" s="164">
        <f t="shared" si="21"/>
        <v>0</v>
      </c>
      <c r="AD48" s="164">
        <f t="shared" si="21"/>
        <v>0</v>
      </c>
      <c r="AE48" s="164">
        <f t="shared" si="21"/>
        <v>0</v>
      </c>
      <c r="AF48" s="169">
        <f t="shared" ref="AF48" si="24">COUNTIF(AF13:AF42,$AG$9)</f>
        <v>0</v>
      </c>
      <c r="AG48" s="164"/>
      <c r="AH48" s="164"/>
      <c r="AI48" s="164">
        <f t="shared" si="21"/>
        <v>0</v>
      </c>
      <c r="AJ48" s="147"/>
      <c r="AK48" s="182"/>
      <c r="AL48" s="183"/>
      <c r="AM48" s="21"/>
      <c r="AN48" s="21"/>
      <c r="AO48" s="21"/>
      <c r="AP48" s="21"/>
      <c r="AS48" s="69"/>
      <c r="AT48" s="69"/>
    </row>
    <row r="49" spans="2:46" ht="16.5" customHeight="1" x14ac:dyDescent="0.55000000000000004">
      <c r="B49" s="178" t="s">
        <v>19</v>
      </c>
      <c r="C49" s="179"/>
      <c r="D49" s="179"/>
      <c r="E49" s="180"/>
      <c r="F49" s="60"/>
      <c r="G49" s="60">
        <f t="shared" ref="G49:AI49" si="25">G57</f>
        <v>6</v>
      </c>
      <c r="H49" s="60">
        <f t="shared" si="25"/>
        <v>6</v>
      </c>
      <c r="I49" s="60">
        <f t="shared" si="25"/>
        <v>6</v>
      </c>
      <c r="J49" s="60">
        <f>J57</f>
        <v>6</v>
      </c>
      <c r="K49" s="60">
        <f>K57</f>
        <v>6</v>
      </c>
      <c r="L49" s="60"/>
      <c r="M49" s="60"/>
      <c r="N49" s="60">
        <f t="shared" si="25"/>
        <v>6</v>
      </c>
      <c r="O49" s="60">
        <f t="shared" si="25"/>
        <v>6</v>
      </c>
      <c r="P49" s="60">
        <f t="shared" si="25"/>
        <v>6</v>
      </c>
      <c r="Q49" s="60">
        <f t="shared" si="25"/>
        <v>6</v>
      </c>
      <c r="R49" s="60">
        <f t="shared" ref="R49" si="26">R57</f>
        <v>6</v>
      </c>
      <c r="S49" s="60"/>
      <c r="T49" s="60"/>
      <c r="U49" s="60">
        <f t="shared" si="25"/>
        <v>6</v>
      </c>
      <c r="V49" s="60">
        <f t="shared" si="25"/>
        <v>6</v>
      </c>
      <c r="W49" s="60">
        <f t="shared" si="25"/>
        <v>6</v>
      </c>
      <c r="X49" s="60">
        <f t="shared" si="25"/>
        <v>6</v>
      </c>
      <c r="Y49" s="60">
        <f t="shared" ref="Y49" si="27">Y57</f>
        <v>6</v>
      </c>
      <c r="Z49" s="60"/>
      <c r="AA49" s="60"/>
      <c r="AB49" s="60">
        <f t="shared" si="25"/>
        <v>6</v>
      </c>
      <c r="AC49" s="60">
        <f t="shared" si="25"/>
        <v>6</v>
      </c>
      <c r="AD49" s="60">
        <f t="shared" si="25"/>
        <v>6</v>
      </c>
      <c r="AE49" s="60">
        <f t="shared" si="25"/>
        <v>6</v>
      </c>
      <c r="AF49" s="60">
        <f t="shared" ref="AF49" si="28">AF57</f>
        <v>6</v>
      </c>
      <c r="AG49" s="60"/>
      <c r="AH49" s="60"/>
      <c r="AI49" s="60">
        <f t="shared" si="25"/>
        <v>6</v>
      </c>
      <c r="AJ49" s="60"/>
      <c r="AK49" s="225">
        <f>SUM(F49:AJ49)</f>
        <v>126</v>
      </c>
      <c r="AL49" s="240"/>
      <c r="AM49" s="11"/>
      <c r="AN49" s="11"/>
      <c r="AO49" s="11"/>
      <c r="AP49" s="11"/>
      <c r="AQ49" s="11"/>
      <c r="AR49" s="11"/>
      <c r="AS49" s="11"/>
      <c r="AT49" s="11"/>
    </row>
    <row r="50" spans="2:46" ht="18" x14ac:dyDescent="0.55000000000000004">
      <c r="B50" s="227" t="s">
        <v>18</v>
      </c>
      <c r="C50" s="227"/>
      <c r="D50" s="227"/>
      <c r="E50" s="11">
        <v>1</v>
      </c>
      <c r="F50" s="70"/>
      <c r="G50" s="70" t="s">
        <v>26</v>
      </c>
      <c r="H50" s="70" t="s">
        <v>26</v>
      </c>
      <c r="I50" s="70" t="s">
        <v>26</v>
      </c>
      <c r="J50" s="70" t="s">
        <v>29</v>
      </c>
      <c r="K50" s="70" t="s">
        <v>26</v>
      </c>
      <c r="L50" s="70"/>
      <c r="M50" s="70"/>
      <c r="N50" s="70" t="s">
        <v>26</v>
      </c>
      <c r="O50" s="70" t="s">
        <v>26</v>
      </c>
      <c r="P50" s="70" t="s">
        <v>26</v>
      </c>
      <c r="Q50" s="70" t="s">
        <v>29</v>
      </c>
      <c r="R50" s="70" t="s">
        <v>26</v>
      </c>
      <c r="S50" s="70"/>
      <c r="T50" s="70"/>
      <c r="U50" s="70" t="s">
        <v>26</v>
      </c>
      <c r="V50" s="70" t="s">
        <v>26</v>
      </c>
      <c r="W50" s="70" t="s">
        <v>26</v>
      </c>
      <c r="X50" s="70" t="s">
        <v>26</v>
      </c>
      <c r="Y50" s="70" t="s">
        <v>26</v>
      </c>
      <c r="Z50" s="70"/>
      <c r="AA50" s="70"/>
      <c r="AB50" s="70" t="s">
        <v>26</v>
      </c>
      <c r="AC50" s="70" t="s">
        <v>26</v>
      </c>
      <c r="AD50" s="70" t="s">
        <v>26</v>
      </c>
      <c r="AE50" s="70" t="s">
        <v>29</v>
      </c>
      <c r="AF50" s="70" t="s">
        <v>26</v>
      </c>
      <c r="AG50" s="70"/>
      <c r="AH50" s="70"/>
      <c r="AI50" s="70" t="s">
        <v>26</v>
      </c>
      <c r="AJ50" s="70"/>
      <c r="AK50" s="11"/>
      <c r="AL50" s="11"/>
      <c r="AM50" s="11"/>
      <c r="AN50" s="11"/>
      <c r="AO50" s="11"/>
      <c r="AP50" s="11"/>
      <c r="AQ50" s="11"/>
      <c r="AR50" s="11"/>
      <c r="AS50" s="11"/>
      <c r="AT50" s="11"/>
    </row>
    <row r="51" spans="2:46" ht="18" x14ac:dyDescent="0.55000000000000004">
      <c r="B51" s="228"/>
      <c r="C51" s="228"/>
      <c r="D51" s="228"/>
      <c r="E51" s="11">
        <v>2</v>
      </c>
      <c r="F51" s="70"/>
      <c r="G51" s="70" t="s">
        <v>26</v>
      </c>
      <c r="H51" s="70" t="s">
        <v>26</v>
      </c>
      <c r="I51" s="70" t="s">
        <v>26</v>
      </c>
      <c r="J51" s="70" t="s">
        <v>29</v>
      </c>
      <c r="K51" s="70" t="s">
        <v>26</v>
      </c>
      <c r="L51" s="70"/>
      <c r="M51" s="70"/>
      <c r="N51" s="70" t="s">
        <v>26</v>
      </c>
      <c r="O51" s="70" t="s">
        <v>26</v>
      </c>
      <c r="P51" s="70" t="s">
        <v>26</v>
      </c>
      <c r="Q51" s="70" t="s">
        <v>29</v>
      </c>
      <c r="R51" s="70" t="s">
        <v>26</v>
      </c>
      <c r="S51" s="70"/>
      <c r="T51" s="70"/>
      <c r="U51" s="70" t="s">
        <v>26</v>
      </c>
      <c r="V51" s="70" t="s">
        <v>26</v>
      </c>
      <c r="W51" s="70" t="s">
        <v>26</v>
      </c>
      <c r="X51" s="70" t="s">
        <v>26</v>
      </c>
      <c r="Y51" s="70" t="s">
        <v>26</v>
      </c>
      <c r="Z51" s="70"/>
      <c r="AA51" s="70"/>
      <c r="AB51" s="70" t="s">
        <v>26</v>
      </c>
      <c r="AC51" s="70" t="s">
        <v>26</v>
      </c>
      <c r="AD51" s="70" t="s">
        <v>26</v>
      </c>
      <c r="AE51" s="70" t="s">
        <v>29</v>
      </c>
      <c r="AF51" s="70" t="s">
        <v>26</v>
      </c>
      <c r="AG51" s="70"/>
      <c r="AH51" s="70"/>
      <c r="AI51" s="70" t="s">
        <v>26</v>
      </c>
      <c r="AJ51" s="70"/>
      <c r="AK51" s="11"/>
      <c r="AL51" s="11"/>
      <c r="AM51" s="11"/>
      <c r="AN51" s="11"/>
      <c r="AO51" s="11"/>
      <c r="AP51" s="11"/>
      <c r="AQ51" s="11"/>
      <c r="AR51" s="11"/>
      <c r="AS51" s="11"/>
      <c r="AT51" s="11"/>
    </row>
    <row r="52" spans="2:46" ht="18" x14ac:dyDescent="0.55000000000000004">
      <c r="B52" s="228"/>
      <c r="C52" s="228"/>
      <c r="D52" s="228"/>
      <c r="E52" s="11">
        <v>3</v>
      </c>
      <c r="F52" s="70"/>
      <c r="G52" s="70" t="s">
        <v>26</v>
      </c>
      <c r="H52" s="70" t="s">
        <v>26</v>
      </c>
      <c r="I52" s="70" t="s">
        <v>26</v>
      </c>
      <c r="J52" s="70" t="s">
        <v>29</v>
      </c>
      <c r="K52" s="70" t="s">
        <v>26</v>
      </c>
      <c r="L52" s="70"/>
      <c r="M52" s="70"/>
      <c r="N52" s="70" t="s">
        <v>26</v>
      </c>
      <c r="O52" s="70" t="s">
        <v>26</v>
      </c>
      <c r="P52" s="70" t="s">
        <v>26</v>
      </c>
      <c r="Q52" s="70" t="s">
        <v>29</v>
      </c>
      <c r="R52" s="70" t="s">
        <v>26</v>
      </c>
      <c r="S52" s="70"/>
      <c r="T52" s="70"/>
      <c r="U52" s="70" t="s">
        <v>26</v>
      </c>
      <c r="V52" s="70" t="s">
        <v>26</v>
      </c>
      <c r="W52" s="70" t="s">
        <v>26</v>
      </c>
      <c r="X52" s="70" t="s">
        <v>26</v>
      </c>
      <c r="Y52" s="70" t="s">
        <v>26</v>
      </c>
      <c r="Z52" s="70"/>
      <c r="AA52" s="70"/>
      <c r="AB52" s="70" t="s">
        <v>26</v>
      </c>
      <c r="AC52" s="70" t="s">
        <v>26</v>
      </c>
      <c r="AD52" s="70" t="s">
        <v>26</v>
      </c>
      <c r="AE52" s="70" t="s">
        <v>29</v>
      </c>
      <c r="AF52" s="70" t="s">
        <v>26</v>
      </c>
      <c r="AG52" s="70"/>
      <c r="AH52" s="70"/>
      <c r="AI52" s="70" t="s">
        <v>26</v>
      </c>
      <c r="AJ52" s="70"/>
      <c r="AK52" s="11"/>
      <c r="AL52" s="11"/>
      <c r="AM52" s="11"/>
      <c r="AN52" s="11"/>
      <c r="AO52" s="11"/>
      <c r="AP52" s="11"/>
      <c r="AQ52" s="11"/>
      <c r="AR52" s="11"/>
      <c r="AS52" s="11"/>
      <c r="AT52" s="11"/>
    </row>
    <row r="53" spans="2:46" ht="18" x14ac:dyDescent="0.55000000000000004">
      <c r="B53" s="228"/>
      <c r="C53" s="228"/>
      <c r="D53" s="228"/>
      <c r="E53" s="11">
        <v>4</v>
      </c>
      <c r="F53" s="70"/>
      <c r="G53" s="70" t="s">
        <v>26</v>
      </c>
      <c r="H53" s="70" t="s">
        <v>26</v>
      </c>
      <c r="I53" s="70" t="s">
        <v>26</v>
      </c>
      <c r="J53" s="70" t="s">
        <v>29</v>
      </c>
      <c r="K53" s="70" t="s">
        <v>26</v>
      </c>
      <c r="L53" s="70"/>
      <c r="M53" s="70"/>
      <c r="N53" s="70" t="s">
        <v>26</v>
      </c>
      <c r="O53" s="70" t="s">
        <v>26</v>
      </c>
      <c r="P53" s="70" t="s">
        <v>26</v>
      </c>
      <c r="Q53" s="70" t="s">
        <v>29</v>
      </c>
      <c r="R53" s="70" t="s">
        <v>26</v>
      </c>
      <c r="S53" s="70"/>
      <c r="T53" s="70"/>
      <c r="U53" s="70" t="s">
        <v>26</v>
      </c>
      <c r="V53" s="70" t="s">
        <v>26</v>
      </c>
      <c r="W53" s="70" t="s">
        <v>26</v>
      </c>
      <c r="X53" s="70" t="s">
        <v>26</v>
      </c>
      <c r="Y53" s="70" t="s">
        <v>26</v>
      </c>
      <c r="Z53" s="70"/>
      <c r="AA53" s="70"/>
      <c r="AB53" s="70" t="s">
        <v>26</v>
      </c>
      <c r="AC53" s="70" t="s">
        <v>26</v>
      </c>
      <c r="AD53" s="70" t="s">
        <v>26</v>
      </c>
      <c r="AE53" s="70" t="s">
        <v>29</v>
      </c>
      <c r="AF53" s="70" t="s">
        <v>26</v>
      </c>
      <c r="AG53" s="70"/>
      <c r="AH53" s="70"/>
      <c r="AI53" s="70" t="s">
        <v>26</v>
      </c>
      <c r="AJ53" s="70"/>
      <c r="AK53" s="11"/>
      <c r="AL53" s="11"/>
      <c r="AM53" s="11"/>
      <c r="AN53" s="11"/>
      <c r="AO53" s="11"/>
      <c r="AP53" s="11"/>
      <c r="AQ53" s="11"/>
      <c r="AR53" s="11"/>
      <c r="AS53" s="11"/>
      <c r="AT53" s="11"/>
    </row>
    <row r="54" spans="2:46" ht="18" x14ac:dyDescent="0.55000000000000004">
      <c r="B54" s="228"/>
      <c r="C54" s="228"/>
      <c r="D54" s="228"/>
      <c r="E54" s="11">
        <v>5</v>
      </c>
      <c r="F54" s="70"/>
      <c r="G54" s="70" t="s">
        <v>26</v>
      </c>
      <c r="H54" s="70" t="s">
        <v>26</v>
      </c>
      <c r="I54" s="70" t="s">
        <v>26</v>
      </c>
      <c r="J54" s="70" t="s">
        <v>29</v>
      </c>
      <c r="K54" s="70" t="s">
        <v>26</v>
      </c>
      <c r="L54" s="70"/>
      <c r="M54" s="70"/>
      <c r="N54" s="70" t="s">
        <v>26</v>
      </c>
      <c r="O54" s="70" t="s">
        <v>26</v>
      </c>
      <c r="P54" s="70" t="s">
        <v>26</v>
      </c>
      <c r="Q54" s="70" t="s">
        <v>29</v>
      </c>
      <c r="R54" s="70" t="s">
        <v>26</v>
      </c>
      <c r="S54" s="70"/>
      <c r="T54" s="70"/>
      <c r="U54" s="70" t="s">
        <v>26</v>
      </c>
      <c r="V54" s="70" t="s">
        <v>26</v>
      </c>
      <c r="W54" s="70" t="s">
        <v>26</v>
      </c>
      <c r="X54" s="70" t="s">
        <v>26</v>
      </c>
      <c r="Y54" s="70" t="s">
        <v>26</v>
      </c>
      <c r="Z54" s="70"/>
      <c r="AA54" s="70"/>
      <c r="AB54" s="70" t="s">
        <v>26</v>
      </c>
      <c r="AC54" s="70" t="s">
        <v>26</v>
      </c>
      <c r="AD54" s="70" t="s">
        <v>26</v>
      </c>
      <c r="AE54" s="70" t="s">
        <v>29</v>
      </c>
      <c r="AF54" s="70" t="s">
        <v>26</v>
      </c>
      <c r="AG54" s="70"/>
      <c r="AH54" s="70"/>
      <c r="AI54" s="70" t="s">
        <v>26</v>
      </c>
      <c r="AJ54" s="70"/>
      <c r="AK54" s="11"/>
      <c r="AL54" s="11"/>
      <c r="AM54" s="11"/>
      <c r="AN54" s="11"/>
      <c r="AO54" s="11"/>
      <c r="AP54" s="11"/>
      <c r="AQ54" s="11"/>
      <c r="AR54" s="11"/>
      <c r="AS54" s="11"/>
      <c r="AT54" s="11"/>
    </row>
    <row r="55" spans="2:46" ht="18" x14ac:dyDescent="0.55000000000000004">
      <c r="B55" s="228"/>
      <c r="C55" s="228"/>
      <c r="D55" s="228"/>
      <c r="E55" s="11">
        <v>6</v>
      </c>
      <c r="F55" s="70"/>
      <c r="G55" s="70" t="s">
        <v>26</v>
      </c>
      <c r="H55" s="70" t="s">
        <v>26</v>
      </c>
      <c r="I55" s="70" t="s">
        <v>26</v>
      </c>
      <c r="J55" s="70" t="s">
        <v>29</v>
      </c>
      <c r="K55" s="70" t="s">
        <v>26</v>
      </c>
      <c r="L55" s="70"/>
      <c r="M55" s="70"/>
      <c r="N55" s="70" t="s">
        <v>26</v>
      </c>
      <c r="O55" s="70" t="s">
        <v>26</v>
      </c>
      <c r="P55" s="70" t="s">
        <v>26</v>
      </c>
      <c r="Q55" s="70" t="s">
        <v>29</v>
      </c>
      <c r="R55" s="70" t="s">
        <v>26</v>
      </c>
      <c r="S55" s="70"/>
      <c r="T55" s="70"/>
      <c r="U55" s="70" t="s">
        <v>26</v>
      </c>
      <c r="V55" s="70" t="s">
        <v>26</v>
      </c>
      <c r="W55" s="70" t="s">
        <v>26</v>
      </c>
      <c r="X55" s="70" t="s">
        <v>26</v>
      </c>
      <c r="Y55" s="70" t="s">
        <v>26</v>
      </c>
      <c r="Z55" s="70"/>
      <c r="AA55" s="70"/>
      <c r="AB55" s="70" t="s">
        <v>26</v>
      </c>
      <c r="AC55" s="70" t="s">
        <v>26</v>
      </c>
      <c r="AD55" s="70" t="s">
        <v>26</v>
      </c>
      <c r="AE55" s="70" t="s">
        <v>29</v>
      </c>
      <c r="AF55" s="70" t="s">
        <v>26</v>
      </c>
      <c r="AG55" s="70"/>
      <c r="AH55" s="70"/>
      <c r="AI55" s="70" t="s">
        <v>26</v>
      </c>
      <c r="AJ55" s="70"/>
      <c r="AK55" s="71" t="s">
        <v>14</v>
      </c>
      <c r="AL55" s="11"/>
      <c r="AM55" s="11"/>
      <c r="AN55" s="11"/>
      <c r="AO55" s="11"/>
      <c r="AP55" s="11"/>
      <c r="AQ55" s="11"/>
      <c r="AR55" s="11"/>
      <c r="AS55" s="11"/>
      <c r="AT55" s="11"/>
    </row>
    <row r="56" spans="2:46" ht="18" x14ac:dyDescent="0.55000000000000004">
      <c r="B56" s="197" t="s">
        <v>13</v>
      </c>
      <c r="C56" s="197"/>
      <c r="D56" s="197"/>
      <c r="E56" s="72" t="s">
        <v>25</v>
      </c>
      <c r="F56" s="73"/>
      <c r="G56" s="73">
        <f t="shared" ref="G56" si="29">COUNTIF(G50:G55,$E$56)</f>
        <v>0</v>
      </c>
      <c r="H56" s="73">
        <f t="shared" ref="H56:I56" si="30">COUNTIF(H50:H55,$E$56)</f>
        <v>0</v>
      </c>
      <c r="I56" s="73">
        <f t="shared" si="30"/>
        <v>0</v>
      </c>
      <c r="J56" s="73">
        <f>COUNTIF(J50:J55,$E$56)</f>
        <v>0</v>
      </c>
      <c r="K56" s="73">
        <f>COUNTIF(K50:K55,$E$56)</f>
        <v>0</v>
      </c>
      <c r="L56" s="73"/>
      <c r="M56" s="73"/>
      <c r="N56" s="73">
        <f t="shared" ref="N56" si="31">COUNTIF(N50:N55,$E$56)</f>
        <v>0</v>
      </c>
      <c r="O56" s="73">
        <f t="shared" ref="O56:P56" si="32">COUNTIF(O50:O55,$E$56)</f>
        <v>0</v>
      </c>
      <c r="P56" s="73">
        <f t="shared" si="32"/>
        <v>0</v>
      </c>
      <c r="Q56" s="73">
        <f>COUNTIF(Q50:Q55,$E$56)</f>
        <v>0</v>
      </c>
      <c r="R56" s="73">
        <f>COUNTIF(R50:R55,$E$56)</f>
        <v>0</v>
      </c>
      <c r="S56" s="73"/>
      <c r="T56" s="73"/>
      <c r="U56" s="73">
        <f t="shared" ref="U56:V56" si="33">COUNTIF(U50:U55,$E$56)</f>
        <v>0</v>
      </c>
      <c r="V56" s="73">
        <f t="shared" si="33"/>
        <v>0</v>
      </c>
      <c r="W56" s="73">
        <f t="shared" ref="W56:X56" si="34">COUNTIF(W50:W55,$E$56)</f>
        <v>0</v>
      </c>
      <c r="X56" s="73">
        <f t="shared" si="34"/>
        <v>0</v>
      </c>
      <c r="Y56" s="73">
        <f t="shared" ref="Y56" si="35">COUNTIF(Y50:Y55,$E$56)</f>
        <v>0</v>
      </c>
      <c r="Z56" s="73"/>
      <c r="AA56" s="73"/>
      <c r="AB56" s="73">
        <f t="shared" ref="AB56" si="36">COUNTIF(AB50:AB55,$E$56)</f>
        <v>0</v>
      </c>
      <c r="AC56" s="73">
        <f t="shared" ref="AC56:AD56" si="37">COUNTIF(AC50:AC55,$E$56)</f>
        <v>0</v>
      </c>
      <c r="AD56" s="73">
        <f t="shared" si="37"/>
        <v>0</v>
      </c>
      <c r="AE56" s="73">
        <f>COUNTIF(AE50:AE55,$E$56)</f>
        <v>0</v>
      </c>
      <c r="AF56" s="73">
        <f>COUNTIF(AF50:AF55,$E$56)</f>
        <v>0</v>
      </c>
      <c r="AG56" s="73"/>
      <c r="AH56" s="73"/>
      <c r="AI56" s="73">
        <f t="shared" ref="AI56" si="38">COUNTIF(AI50:AI55,$E$56)</f>
        <v>0</v>
      </c>
      <c r="AJ56" s="73"/>
      <c r="AK56" s="17">
        <f>SUM(F56:AJ56)</f>
        <v>0</v>
      </c>
      <c r="AL56" s="11"/>
      <c r="AM56" s="11"/>
      <c r="AN56" s="11"/>
      <c r="AO56" s="11"/>
      <c r="AP56" s="11"/>
      <c r="AQ56" s="11"/>
      <c r="AR56" s="11"/>
      <c r="AS56" s="11"/>
      <c r="AT56" s="11"/>
    </row>
    <row r="57" spans="2:46" ht="18" x14ac:dyDescent="0.55000000000000004">
      <c r="B57" s="196"/>
      <c r="C57" s="196"/>
      <c r="D57" s="196"/>
      <c r="E57" s="17" t="s">
        <v>26</v>
      </c>
      <c r="F57" s="165"/>
      <c r="G57" s="165">
        <f t="shared" ref="G57" si="39">COUNTIF(G50:G55,$E$57)</f>
        <v>6</v>
      </c>
      <c r="H57" s="74">
        <f t="shared" ref="H57:I57" si="40">COUNTIF(H50:H55,$E$57)</f>
        <v>6</v>
      </c>
      <c r="I57" s="74">
        <f t="shared" si="40"/>
        <v>6</v>
      </c>
      <c r="J57" s="74">
        <f>COUNTIF(J50:J55,$E$57)</f>
        <v>6</v>
      </c>
      <c r="K57" s="170">
        <f>COUNTIF(K50:K55,$E$57)</f>
        <v>6</v>
      </c>
      <c r="L57" s="74"/>
      <c r="M57" s="165"/>
      <c r="N57" s="165">
        <f t="shared" ref="N57" si="41">COUNTIF(N50:N55,$E$57)</f>
        <v>6</v>
      </c>
      <c r="O57" s="74">
        <f t="shared" ref="O57:P57" si="42">COUNTIF(O50:O55,$E$57)</f>
        <v>6</v>
      </c>
      <c r="P57" s="74">
        <f t="shared" si="42"/>
        <v>6</v>
      </c>
      <c r="Q57" s="74">
        <f>COUNTIF(Q50:Q55,$E$57)</f>
        <v>6</v>
      </c>
      <c r="R57" s="170">
        <f>COUNTIF(R50:R55,$E$57)</f>
        <v>6</v>
      </c>
      <c r="S57" s="74"/>
      <c r="T57" s="165"/>
      <c r="U57" s="165">
        <f t="shared" ref="U57:V57" si="43">COUNTIF(U50:U55,$E$57)</f>
        <v>6</v>
      </c>
      <c r="V57" s="145">
        <f t="shared" si="43"/>
        <v>6</v>
      </c>
      <c r="W57" s="74">
        <f t="shared" ref="W57:X57" si="44">COUNTIF(W50:W55,$E$57)</f>
        <v>6</v>
      </c>
      <c r="X57" s="74">
        <f t="shared" si="44"/>
        <v>6</v>
      </c>
      <c r="Y57" s="170">
        <f t="shared" ref="Y57" si="45">COUNTIF(Y50:Y55,$E$57)</f>
        <v>6</v>
      </c>
      <c r="Z57" s="74"/>
      <c r="AA57" s="165"/>
      <c r="AB57" s="165">
        <f t="shared" ref="AB57" si="46">COUNTIF(AB50:AB55,$E$57)</f>
        <v>6</v>
      </c>
      <c r="AC57" s="74">
        <f t="shared" ref="AC57:AD57" si="47">COUNTIF(AC50:AC55,$E$57)</f>
        <v>6</v>
      </c>
      <c r="AD57" s="74">
        <f t="shared" si="47"/>
        <v>6</v>
      </c>
      <c r="AE57" s="74">
        <f>COUNTIF(AE50:AE55,$E$57)</f>
        <v>6</v>
      </c>
      <c r="AF57" s="170">
        <f>COUNTIF(AF50:AF55,$E$57)</f>
        <v>6</v>
      </c>
      <c r="AG57" s="74"/>
      <c r="AH57" s="165"/>
      <c r="AI57" s="165">
        <f t="shared" ref="AI57" si="48">COUNTIF(AI50:AI55,$E$57)</f>
        <v>6</v>
      </c>
      <c r="AJ57" s="74"/>
      <c r="AK57" s="17">
        <f>SUM(F57:AJ57)</f>
        <v>126</v>
      </c>
      <c r="AL57" s="11"/>
      <c r="AM57" s="11"/>
      <c r="AN57" s="11"/>
      <c r="AO57" s="11"/>
      <c r="AP57" s="11"/>
      <c r="AQ57" s="11"/>
      <c r="AR57" s="11"/>
      <c r="AS57" s="11"/>
      <c r="AT57" s="11"/>
    </row>
    <row r="61" spans="2:46" x14ac:dyDescent="0.2">
      <c r="D61" t="s">
        <v>39</v>
      </c>
      <c r="E61" t="s">
        <v>78</v>
      </c>
    </row>
    <row r="62" spans="2:46" x14ac:dyDescent="0.2">
      <c r="D62" t="s">
        <v>40</v>
      </c>
      <c r="E62" t="s">
        <v>41</v>
      </c>
    </row>
    <row r="63" spans="2:46" x14ac:dyDescent="0.2">
      <c r="D63" t="s">
        <v>42</v>
      </c>
      <c r="E63" t="s">
        <v>43</v>
      </c>
    </row>
    <row r="64" spans="2:46" x14ac:dyDescent="0.2">
      <c r="D64" t="s">
        <v>44</v>
      </c>
      <c r="E64" t="s">
        <v>88</v>
      </c>
    </row>
    <row r="65" spans="4:4" x14ac:dyDescent="0.2">
      <c r="D65" t="s">
        <v>45</v>
      </c>
    </row>
    <row r="66" spans="4:4" x14ac:dyDescent="0.2">
      <c r="D66" t="s">
        <v>46</v>
      </c>
    </row>
    <row r="67" spans="4:4" x14ac:dyDescent="0.2">
      <c r="D67" t="s">
        <v>47</v>
      </c>
    </row>
    <row r="68" spans="4:4" x14ac:dyDescent="0.2">
      <c r="D68" t="s">
        <v>48</v>
      </c>
    </row>
    <row r="69" spans="4:4" x14ac:dyDescent="0.2">
      <c r="D69" t="s">
        <v>49</v>
      </c>
    </row>
    <row r="70" spans="4:4" x14ac:dyDescent="0.2">
      <c r="D70" t="s">
        <v>50</v>
      </c>
    </row>
    <row r="71" spans="4:4" x14ac:dyDescent="0.2">
      <c r="D71" t="s">
        <v>51</v>
      </c>
    </row>
    <row r="72" spans="4:4" x14ac:dyDescent="0.2">
      <c r="D72" t="s">
        <v>52</v>
      </c>
    </row>
    <row r="73" spans="4:4" x14ac:dyDescent="0.2">
      <c r="D73" t="s">
        <v>53</v>
      </c>
    </row>
    <row r="74" spans="4:4" x14ac:dyDescent="0.2">
      <c r="D74" t="s">
        <v>54</v>
      </c>
    </row>
    <row r="75" spans="4:4" x14ac:dyDescent="0.2">
      <c r="D75" t="s">
        <v>55</v>
      </c>
    </row>
  </sheetData>
  <mergeCells count="100">
    <mergeCell ref="AK47:AL48"/>
    <mergeCell ref="C29:C30"/>
    <mergeCell ref="D7:K7"/>
    <mergeCell ref="D8:K8"/>
    <mergeCell ref="D9:K9"/>
    <mergeCell ref="AC8:AD8"/>
    <mergeCell ref="AE8:AF8"/>
    <mergeCell ref="AG7:AH7"/>
    <mergeCell ref="B46:E46"/>
    <mergeCell ref="B48:E48"/>
    <mergeCell ref="B47:E47"/>
    <mergeCell ref="B29:B30"/>
    <mergeCell ref="C33:C34"/>
    <mergeCell ref="B35:B36"/>
    <mergeCell ref="C35:C36"/>
    <mergeCell ref="B33:B34"/>
    <mergeCell ref="AE7:AF7"/>
    <mergeCell ref="Y7:AB8"/>
    <mergeCell ref="AC7:AD7"/>
    <mergeCell ref="C15:C16"/>
    <mergeCell ref="E11:E12"/>
    <mergeCell ref="L7:Q7"/>
    <mergeCell ref="B31:B32"/>
    <mergeCell ref="C31:C32"/>
    <mergeCell ref="B13:B14"/>
    <mergeCell ref="C13:C14"/>
    <mergeCell ref="C11:C12"/>
    <mergeCell ref="B27:B28"/>
    <mergeCell ref="C27:C28"/>
    <mergeCell ref="B25:B26"/>
    <mergeCell ref="C25:C26"/>
    <mergeCell ref="B19:B20"/>
    <mergeCell ref="C19:C20"/>
    <mergeCell ref="B21:B22"/>
    <mergeCell ref="C21:C22"/>
    <mergeCell ref="AG6:AH6"/>
    <mergeCell ref="AE6:AF6"/>
    <mergeCell ref="AI7:AJ7"/>
    <mergeCell ref="AK7:AL7"/>
    <mergeCell ref="B56:D57"/>
    <mergeCell ref="C37:C38"/>
    <mergeCell ref="B39:B40"/>
    <mergeCell ref="C39:C40"/>
    <mergeCell ref="B44:E44"/>
    <mergeCell ref="B41:B42"/>
    <mergeCell ref="C41:C42"/>
    <mergeCell ref="B49:E49"/>
    <mergeCell ref="B43:E43"/>
    <mergeCell ref="B45:E45"/>
    <mergeCell ref="B37:B38"/>
    <mergeCell ref="B50:D55"/>
    <mergeCell ref="AC2:AD2"/>
    <mergeCell ref="AK2:AL2"/>
    <mergeCell ref="AI2:AJ2"/>
    <mergeCell ref="AG2:AH2"/>
    <mergeCell ref="AE2:AF2"/>
    <mergeCell ref="AK3:AL3"/>
    <mergeCell ref="AI3:AJ3"/>
    <mergeCell ref="AG3:AH3"/>
    <mergeCell ref="AT11:AT12"/>
    <mergeCell ref="AN11:AN12"/>
    <mergeCell ref="AO11:AO12"/>
    <mergeCell ref="AQ11:AQ12"/>
    <mergeCell ref="AM11:AM12"/>
    <mergeCell ref="AR11:AR12"/>
    <mergeCell ref="AS11:AS12"/>
    <mergeCell ref="AK6:AL6"/>
    <mergeCell ref="AI6:AJ6"/>
    <mergeCell ref="AQ7:AT7"/>
    <mergeCell ref="AP11:AP12"/>
    <mergeCell ref="AM7:AN7"/>
    <mergeCell ref="AN9:AO9"/>
    <mergeCell ref="AK49:AL49"/>
    <mergeCell ref="AL11:AL12"/>
    <mergeCell ref="AK11:AK12"/>
    <mergeCell ref="AC3:AD3"/>
    <mergeCell ref="AC4:AD4"/>
    <mergeCell ref="AC5:AD5"/>
    <mergeCell ref="AC6:AD6"/>
    <mergeCell ref="AE3:AF3"/>
    <mergeCell ref="AK4:AL4"/>
    <mergeCell ref="AI4:AJ4"/>
    <mergeCell ref="AG4:AH4"/>
    <mergeCell ref="AE4:AF4"/>
    <mergeCell ref="AK5:AL5"/>
    <mergeCell ref="AI5:AJ5"/>
    <mergeCell ref="AG5:AH5"/>
    <mergeCell ref="AE5:AF5"/>
    <mergeCell ref="Y3:AB3"/>
    <mergeCell ref="Y4:AB4"/>
    <mergeCell ref="Z5:AB5"/>
    <mergeCell ref="Z6:AB6"/>
    <mergeCell ref="B23:B24"/>
    <mergeCell ref="C23:C24"/>
    <mergeCell ref="B11:B12"/>
    <mergeCell ref="B17:B18"/>
    <mergeCell ref="C17:C18"/>
    <mergeCell ref="B15:B16"/>
    <mergeCell ref="S9:T9"/>
    <mergeCell ref="L9:Q9"/>
  </mergeCells>
  <phoneticPr fontId="2"/>
  <conditionalFormatting sqref="F11:AJ13">
    <cfRule type="expression" dxfId="185" priority="128" stopIfTrue="1">
      <formula>WEEKDAY(F$11)=7</formula>
    </cfRule>
    <cfRule type="expression" dxfId="184" priority="127" stopIfTrue="1">
      <formula>WEEKDAY(F$11)=1</formula>
    </cfRule>
  </conditionalFormatting>
  <conditionalFormatting sqref="F13:AJ16">
    <cfRule type="expression" dxfId="183" priority="114" stopIfTrue="1">
      <formula>WEEKDAY(F$11)=7</formula>
    </cfRule>
    <cfRule type="expression" dxfId="182" priority="113" stopIfTrue="1">
      <formula>WEEKDAY(F$11)=1</formula>
    </cfRule>
  </conditionalFormatting>
  <conditionalFormatting sqref="F15:AJ15">
    <cfRule type="expression" dxfId="181" priority="112" stopIfTrue="1">
      <formula>WEEKDAY(F$11)=7</formula>
    </cfRule>
    <cfRule type="expression" dxfId="180" priority="111" stopIfTrue="1">
      <formula>WEEKDAY(F$11)=1</formula>
    </cfRule>
  </conditionalFormatting>
  <conditionalFormatting sqref="F17:AJ17">
    <cfRule type="expression" dxfId="179" priority="106" stopIfTrue="1">
      <formula>WEEKDAY(F$11)=7</formula>
    </cfRule>
    <cfRule type="expression" dxfId="178" priority="105" stopIfTrue="1">
      <formula>WEEKDAY(F$11)=1</formula>
    </cfRule>
  </conditionalFormatting>
  <conditionalFormatting sqref="F17:AJ18">
    <cfRule type="expression" dxfId="177" priority="108" stopIfTrue="1">
      <formula>WEEKDAY(F$11)=7</formula>
    </cfRule>
    <cfRule type="expression" dxfId="176" priority="107" stopIfTrue="1">
      <formula>WEEKDAY(F$11)=1</formula>
    </cfRule>
  </conditionalFormatting>
  <conditionalFormatting sqref="F19:AJ19">
    <cfRule type="expression" dxfId="175" priority="99" stopIfTrue="1">
      <formula>WEEKDAY(F$11)=1</formula>
    </cfRule>
    <cfRule type="expression" dxfId="174" priority="100" stopIfTrue="1">
      <formula>WEEKDAY(F$11)=7</formula>
    </cfRule>
  </conditionalFormatting>
  <conditionalFormatting sqref="F19:AJ20">
    <cfRule type="expression" dxfId="173" priority="102" stopIfTrue="1">
      <formula>WEEKDAY(F$11)=7</formula>
    </cfRule>
    <cfRule type="expression" dxfId="172" priority="101" stopIfTrue="1">
      <formula>WEEKDAY(F$11)=1</formula>
    </cfRule>
  </conditionalFormatting>
  <conditionalFormatting sqref="F21:AJ21">
    <cfRule type="expression" dxfId="171" priority="94" stopIfTrue="1">
      <formula>WEEKDAY(F$11)=7</formula>
    </cfRule>
    <cfRule type="expression" dxfId="170" priority="93" stopIfTrue="1">
      <formula>WEEKDAY(F$11)=1</formula>
    </cfRule>
  </conditionalFormatting>
  <conditionalFormatting sqref="F21:AJ22">
    <cfRule type="expression" dxfId="169" priority="96" stopIfTrue="1">
      <formula>WEEKDAY(F$11)=7</formula>
    </cfRule>
    <cfRule type="expression" dxfId="168" priority="95" stopIfTrue="1">
      <formula>WEEKDAY(F$11)=1</formula>
    </cfRule>
  </conditionalFormatting>
  <conditionalFormatting sqref="F23:AJ23">
    <cfRule type="expression" dxfId="167" priority="87" stopIfTrue="1">
      <formula>WEEKDAY(F$11)=1</formula>
    </cfRule>
    <cfRule type="expression" dxfId="166" priority="88" stopIfTrue="1">
      <formula>WEEKDAY(F$11)=7</formula>
    </cfRule>
  </conditionalFormatting>
  <conditionalFormatting sqref="F23:AJ24">
    <cfRule type="expression" dxfId="165" priority="90" stopIfTrue="1">
      <formula>WEEKDAY(F$11)=7</formula>
    </cfRule>
    <cfRule type="expression" dxfId="164" priority="89" stopIfTrue="1">
      <formula>WEEKDAY(F$11)=1</formula>
    </cfRule>
  </conditionalFormatting>
  <conditionalFormatting sqref="F25:AJ25">
    <cfRule type="expression" dxfId="163" priority="81" stopIfTrue="1">
      <formula>WEEKDAY(F$11)=1</formula>
    </cfRule>
    <cfRule type="expression" dxfId="162" priority="82" stopIfTrue="1">
      <formula>WEEKDAY(F$11)=7</formula>
    </cfRule>
  </conditionalFormatting>
  <conditionalFormatting sqref="F25:AJ26">
    <cfRule type="expression" dxfId="161" priority="83" stopIfTrue="1">
      <formula>WEEKDAY(F$11)=1</formula>
    </cfRule>
    <cfRule type="expression" dxfId="160" priority="84" stopIfTrue="1">
      <formula>WEEKDAY(F$11)=7</formula>
    </cfRule>
  </conditionalFormatting>
  <conditionalFormatting sqref="F27:AJ27">
    <cfRule type="expression" dxfId="159" priority="76" stopIfTrue="1">
      <formula>WEEKDAY(F$11)=7</formula>
    </cfRule>
    <cfRule type="expression" dxfId="158" priority="75" stopIfTrue="1">
      <formula>WEEKDAY(F$11)=1</formula>
    </cfRule>
  </conditionalFormatting>
  <conditionalFormatting sqref="F27:AJ28">
    <cfRule type="expression" dxfId="157" priority="78" stopIfTrue="1">
      <formula>WEEKDAY(F$11)=7</formula>
    </cfRule>
    <cfRule type="expression" dxfId="156" priority="77" stopIfTrue="1">
      <formula>WEEKDAY(F$11)=1</formula>
    </cfRule>
  </conditionalFormatting>
  <conditionalFormatting sqref="F29:AJ29">
    <cfRule type="expression" dxfId="155" priority="70" stopIfTrue="1">
      <formula>WEEKDAY(F$11)=7</formula>
    </cfRule>
    <cfRule type="expression" dxfId="154" priority="69" stopIfTrue="1">
      <formula>WEEKDAY(F$11)=1</formula>
    </cfRule>
  </conditionalFormatting>
  <conditionalFormatting sqref="F29:AJ30">
    <cfRule type="expression" dxfId="153" priority="72" stopIfTrue="1">
      <formula>WEEKDAY(F$11)=7</formula>
    </cfRule>
    <cfRule type="expression" dxfId="152" priority="71" stopIfTrue="1">
      <formula>WEEKDAY(F$11)=1</formula>
    </cfRule>
  </conditionalFormatting>
  <conditionalFormatting sqref="F31:AJ31">
    <cfRule type="expression" dxfId="151" priority="63" stopIfTrue="1">
      <formula>WEEKDAY(F$11)=1</formula>
    </cfRule>
    <cfRule type="expression" dxfId="150" priority="64" stopIfTrue="1">
      <formula>WEEKDAY(F$11)=7</formula>
    </cfRule>
  </conditionalFormatting>
  <conditionalFormatting sqref="F31:AJ32">
    <cfRule type="expression" dxfId="149" priority="65" stopIfTrue="1">
      <formula>WEEKDAY(F$11)=1</formula>
    </cfRule>
    <cfRule type="expression" dxfId="148" priority="66" stopIfTrue="1">
      <formula>WEEKDAY(F$11)=7</formula>
    </cfRule>
  </conditionalFormatting>
  <conditionalFormatting sqref="F33:AJ33">
    <cfRule type="expression" dxfId="147" priority="58" stopIfTrue="1">
      <formula>WEEKDAY(F$11)=7</formula>
    </cfRule>
    <cfRule type="expression" dxfId="146" priority="57" stopIfTrue="1">
      <formula>WEEKDAY(F$11)=1</formula>
    </cfRule>
  </conditionalFormatting>
  <conditionalFormatting sqref="F33:AJ34">
    <cfRule type="expression" dxfId="145" priority="60" stopIfTrue="1">
      <formula>WEEKDAY(F$11)=7</formula>
    </cfRule>
    <cfRule type="expression" dxfId="144" priority="59" stopIfTrue="1">
      <formula>WEEKDAY(F$11)=1</formula>
    </cfRule>
  </conditionalFormatting>
  <conditionalFormatting sqref="F35:AJ35">
    <cfRule type="expression" dxfId="143" priority="52" stopIfTrue="1">
      <formula>WEEKDAY(F$11)=7</formula>
    </cfRule>
    <cfRule type="expression" dxfId="142" priority="51" stopIfTrue="1">
      <formula>WEEKDAY(F$11)=1</formula>
    </cfRule>
  </conditionalFormatting>
  <conditionalFormatting sqref="F35:AJ36">
    <cfRule type="expression" dxfId="141" priority="54" stopIfTrue="1">
      <formula>WEEKDAY(F$11)=7</formula>
    </cfRule>
    <cfRule type="expression" dxfId="140" priority="53" stopIfTrue="1">
      <formula>WEEKDAY(F$11)=1</formula>
    </cfRule>
  </conditionalFormatting>
  <conditionalFormatting sqref="F37:AJ37">
    <cfRule type="expression" dxfId="139" priority="46" stopIfTrue="1">
      <formula>WEEKDAY(F$11)=7</formula>
    </cfRule>
    <cfRule type="expression" dxfId="138" priority="45" stopIfTrue="1">
      <formula>WEEKDAY(F$11)=1</formula>
    </cfRule>
  </conditionalFormatting>
  <conditionalFormatting sqref="F37:AJ38">
    <cfRule type="expression" dxfId="137" priority="48" stopIfTrue="1">
      <formula>WEEKDAY(F$11)=7</formula>
    </cfRule>
    <cfRule type="expression" dxfId="136" priority="47" stopIfTrue="1">
      <formula>WEEKDAY(F$11)=1</formula>
    </cfRule>
  </conditionalFormatting>
  <conditionalFormatting sqref="F39:AJ39">
    <cfRule type="expression" dxfId="135" priority="39" stopIfTrue="1">
      <formula>WEEKDAY(F$11)=1</formula>
    </cfRule>
    <cfRule type="expression" dxfId="134" priority="40" stopIfTrue="1">
      <formula>WEEKDAY(F$11)=7</formula>
    </cfRule>
  </conditionalFormatting>
  <conditionalFormatting sqref="F39:AJ40">
    <cfRule type="expression" dxfId="133" priority="42" stopIfTrue="1">
      <formula>WEEKDAY(F$11)=7</formula>
    </cfRule>
    <cfRule type="expression" dxfId="132" priority="41" stopIfTrue="1">
      <formula>WEEKDAY(F$11)=1</formula>
    </cfRule>
  </conditionalFormatting>
  <conditionalFormatting sqref="F41:AJ41">
    <cfRule type="expression" dxfId="131" priority="33" stopIfTrue="1">
      <formula>WEEKDAY(F$11)=1</formula>
    </cfRule>
    <cfRule type="expression" dxfId="130" priority="34" stopIfTrue="1">
      <formula>WEEKDAY(F$11)=7</formula>
    </cfRule>
  </conditionalFormatting>
  <conditionalFormatting sqref="F41:AJ42">
    <cfRule type="expression" dxfId="129" priority="35" stopIfTrue="1">
      <formula>WEEKDAY(F$11)=1</formula>
    </cfRule>
    <cfRule type="expression" dxfId="128" priority="36" stopIfTrue="1">
      <formula>WEEKDAY(F$11)=7</formula>
    </cfRule>
  </conditionalFormatting>
  <conditionalFormatting sqref="F43:AJ43">
    <cfRule type="expression" dxfId="127" priority="141" stopIfTrue="1">
      <formula>WEEKDAY(F$12)=1</formula>
    </cfRule>
    <cfRule type="expression" dxfId="126" priority="142" stopIfTrue="1">
      <formula>WEEKDAY(F$12)=7</formula>
    </cfRule>
  </conditionalFormatting>
  <conditionalFormatting sqref="F44:AJ49">
    <cfRule type="expression" dxfId="125" priority="2" stopIfTrue="1">
      <formula>WEEKDAY(F$11)=7</formula>
    </cfRule>
    <cfRule type="expression" dxfId="124" priority="1" stopIfTrue="1">
      <formula>WEEKDAY(F$11)=1</formula>
    </cfRule>
  </conditionalFormatting>
  <dataValidations count="3">
    <dataValidation type="list" allowBlank="1" showInputMessage="1" showErrorMessage="1" sqref="D14 D42 D40 D38 D36 D34 D32 D30 D28 D26 D24 D22 D20 D18 D16" xr:uid="{00000000-0002-0000-0100-000000000000}">
      <formula1>$E$61:$E$65</formula1>
    </dataValidation>
    <dataValidation type="list" allowBlank="1" showInputMessage="1" showErrorMessage="1" sqref="D13 D41 D39 D37 D35 D33 D31 D29 D27 D25 D23 D21 D19 D17 D15" xr:uid="{00000000-0002-0000-0100-000001000000}">
      <formula1>$D$61:$D$77</formula1>
    </dataValidation>
    <dataValidation type="list" allowBlank="1" showInputMessage="1" showErrorMessage="1" sqref="F41:AJ41 F39:AJ39 F37:AJ37 F35:AJ35 F33:AJ33 F31:AJ31 F29:AJ29 F27:AJ27 F25:AJ25 F23:AJ23 F21:AJ21 F19:AJ19 F17:AJ17 F15:AJ15 F13:AJ13" xr:uid="{00000000-0002-0000-0100-000002000000}">
      <formula1>"  ／,○,△,✕,●,　"</formula1>
    </dataValidation>
  </dataValidations>
  <printOptions horizontalCentered="1" verticalCentered="1"/>
  <pageMargins left="0.70866141732283472" right="0.70866141732283472" top="0.23622047244094491" bottom="0.19685039370078741" header="0.15748031496062992" footer="0.15748031496062992"/>
  <pageSetup paperSize="8" scale="97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B1:AV107"/>
  <sheetViews>
    <sheetView showGridLines="0" view="pageBreakPreview" topLeftCell="A41" zoomScale="90" zoomScaleNormal="90" zoomScaleSheetLayoutView="90" workbookViewId="0">
      <selection activeCell="E64" sqref="E64"/>
    </sheetView>
  </sheetViews>
  <sheetFormatPr defaultRowHeight="13" x14ac:dyDescent="0.2"/>
  <cols>
    <col min="1" max="1" width="0.453125" customWidth="1"/>
    <col min="2" max="2" width="3.6328125" customWidth="1"/>
    <col min="3" max="3" width="15.6328125" customWidth="1"/>
    <col min="4" max="4" width="8.90625" bestFit="1" customWidth="1"/>
    <col min="5" max="36" width="3.6328125" customWidth="1"/>
    <col min="37" max="42" width="4.6328125" customWidth="1"/>
    <col min="43" max="43" width="5.36328125" customWidth="1"/>
    <col min="44" max="44" width="4.6328125" customWidth="1"/>
    <col min="45" max="46" width="8.6328125" customWidth="1"/>
    <col min="47" max="47" width="2.6328125" customWidth="1"/>
    <col min="48" max="48" width="14" style="1" customWidth="1"/>
  </cols>
  <sheetData>
    <row r="1" spans="2:48" ht="3" customHeight="1" x14ac:dyDescent="0.2"/>
    <row r="2" spans="2:48" ht="15" customHeight="1" x14ac:dyDescent="0.55000000000000004">
      <c r="B2" s="11"/>
      <c r="C2" s="11"/>
      <c r="D2" s="11"/>
      <c r="E2" s="11"/>
      <c r="F2" s="12"/>
      <c r="G2" s="12"/>
      <c r="H2" s="12"/>
      <c r="I2" s="12"/>
      <c r="J2" s="12"/>
      <c r="K2" s="12"/>
      <c r="L2" s="12"/>
      <c r="M2" s="13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25"/>
      <c r="Z2" s="25"/>
      <c r="AA2" s="25"/>
      <c r="AB2" s="25"/>
      <c r="AC2" s="206" t="s">
        <v>80</v>
      </c>
      <c r="AD2" s="206"/>
      <c r="AE2" s="206" t="s">
        <v>81</v>
      </c>
      <c r="AF2" s="206"/>
      <c r="AG2" s="206" t="s">
        <v>82</v>
      </c>
      <c r="AH2" s="206"/>
      <c r="AI2" s="206" t="s">
        <v>83</v>
      </c>
      <c r="AJ2" s="206"/>
      <c r="AK2" s="207" t="s">
        <v>24</v>
      </c>
      <c r="AL2" s="207"/>
      <c r="AM2" s="13"/>
      <c r="AN2" s="13"/>
      <c r="AO2" s="13"/>
      <c r="AP2" s="13"/>
      <c r="AQ2" s="11"/>
      <c r="AR2" s="13"/>
      <c r="AS2" s="11"/>
      <c r="AT2" s="11"/>
    </row>
    <row r="3" spans="2:48" ht="15" customHeight="1" x14ac:dyDescent="0.55000000000000004">
      <c r="B3" s="14"/>
      <c r="C3" s="11"/>
      <c r="D3" s="11"/>
      <c r="E3" s="11"/>
      <c r="F3" s="12"/>
      <c r="G3" s="12"/>
      <c r="H3" s="12"/>
      <c r="I3" s="12"/>
      <c r="J3" s="12"/>
      <c r="K3" s="12"/>
      <c r="L3" s="12"/>
      <c r="M3" s="13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84" t="s">
        <v>30</v>
      </c>
      <c r="Z3" s="185"/>
      <c r="AA3" s="185"/>
      <c r="AB3" s="186"/>
      <c r="AC3" s="249">
        <f>'5月'!$AC$3</f>
        <v>20</v>
      </c>
      <c r="AD3" s="249"/>
      <c r="AE3" s="249">
        <f>'6月'!$AE$3</f>
        <v>21</v>
      </c>
      <c r="AF3" s="249"/>
      <c r="AG3" s="249">
        <f>COUNTA(F50:AJ50)</f>
        <v>22</v>
      </c>
      <c r="AH3" s="249"/>
      <c r="AI3" s="244">
        <f>'8月'!$AI$3</f>
        <v>19</v>
      </c>
      <c r="AJ3" s="244"/>
      <c r="AK3" s="244">
        <f>SUM(AC3:AJ3)</f>
        <v>82</v>
      </c>
      <c r="AL3" s="244"/>
      <c r="AM3" s="13"/>
      <c r="AN3" s="13"/>
      <c r="AO3" s="11"/>
      <c r="AP3" s="11"/>
      <c r="AQ3" s="11"/>
      <c r="AR3" s="11"/>
      <c r="AS3" s="11"/>
      <c r="AT3" s="11"/>
    </row>
    <row r="4" spans="2:48" ht="15" customHeight="1" x14ac:dyDescent="0.55000000000000004">
      <c r="B4" s="14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5"/>
      <c r="Q4" s="11"/>
      <c r="R4" s="11"/>
      <c r="S4" s="11"/>
      <c r="T4" s="15"/>
      <c r="U4" s="11"/>
      <c r="V4" s="11"/>
      <c r="W4" s="11"/>
      <c r="X4" s="11"/>
      <c r="Y4" s="184" t="s">
        <v>27</v>
      </c>
      <c r="Z4" s="185"/>
      <c r="AA4" s="185"/>
      <c r="AB4" s="186"/>
      <c r="AC4" s="249">
        <f>SUM(AC5:AD6)</f>
        <v>115</v>
      </c>
      <c r="AD4" s="249"/>
      <c r="AE4" s="249">
        <f t="shared" ref="AE4" si="0">SUM(AE5:AF6)</f>
        <v>126</v>
      </c>
      <c r="AF4" s="249"/>
      <c r="AG4" s="249">
        <f>SUM(AG5:AH6)</f>
        <v>132</v>
      </c>
      <c r="AH4" s="249"/>
      <c r="AI4" s="249">
        <f>SUM(AI5:AJ6)</f>
        <v>109</v>
      </c>
      <c r="AJ4" s="249"/>
      <c r="AK4" s="244">
        <f>SUM(AC4:AJ4)</f>
        <v>482</v>
      </c>
      <c r="AL4" s="244"/>
      <c r="AM4" s="13"/>
      <c r="AN4" s="13"/>
      <c r="AO4" s="11"/>
      <c r="AP4" s="11"/>
      <c r="AQ4" s="11"/>
      <c r="AR4" s="11"/>
      <c r="AS4" s="11"/>
      <c r="AT4" s="11"/>
    </row>
    <row r="5" spans="2:48" ht="15.75" customHeight="1" x14ac:dyDescent="0.55000000000000004">
      <c r="B5" s="14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25"/>
      <c r="Z5" s="184" t="s">
        <v>34</v>
      </c>
      <c r="AA5" s="185"/>
      <c r="AB5" s="186"/>
      <c r="AC5" s="249">
        <f>'5月'!AK56</f>
        <v>1</v>
      </c>
      <c r="AD5" s="249"/>
      <c r="AE5" s="249">
        <f>'6月'!AK56</f>
        <v>0</v>
      </c>
      <c r="AF5" s="249"/>
      <c r="AG5" s="249">
        <f>AK56</f>
        <v>0</v>
      </c>
      <c r="AH5" s="249"/>
      <c r="AI5" s="244">
        <f>'8月'!AK56</f>
        <v>1</v>
      </c>
      <c r="AJ5" s="244"/>
      <c r="AK5" s="244">
        <f>SUM(AC5:AJ5)</f>
        <v>2</v>
      </c>
      <c r="AL5" s="244"/>
      <c r="AM5" s="16" t="s">
        <v>35</v>
      </c>
      <c r="AN5" s="13"/>
      <c r="AO5" s="11"/>
      <c r="AP5" s="11"/>
      <c r="AQ5" s="11"/>
      <c r="AR5" s="11"/>
      <c r="AS5" s="11"/>
      <c r="AT5" s="11"/>
    </row>
    <row r="6" spans="2:48" ht="15" customHeight="1" x14ac:dyDescent="0.55000000000000004">
      <c r="B6" s="14"/>
      <c r="C6" s="15"/>
      <c r="D6" s="15"/>
      <c r="E6" s="15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55"/>
      <c r="Z6" s="187" t="s">
        <v>28</v>
      </c>
      <c r="AA6" s="188"/>
      <c r="AB6" s="189"/>
      <c r="AC6" s="252">
        <f>'5月'!AK57</f>
        <v>114</v>
      </c>
      <c r="AD6" s="252"/>
      <c r="AE6" s="252">
        <f>'6月'!AK57</f>
        <v>126</v>
      </c>
      <c r="AF6" s="252"/>
      <c r="AG6" s="252">
        <f>AK57</f>
        <v>132</v>
      </c>
      <c r="AH6" s="252"/>
      <c r="AI6" s="251">
        <f>'8月'!AK57</f>
        <v>108</v>
      </c>
      <c r="AJ6" s="251"/>
      <c r="AK6" s="251">
        <f>SUM(AC6:AJ6)</f>
        <v>480</v>
      </c>
      <c r="AL6" s="251"/>
      <c r="AM6" s="80"/>
      <c r="AN6" s="21"/>
      <c r="AO6" s="69"/>
      <c r="AP6" s="11"/>
      <c r="AQ6" s="11"/>
      <c r="AR6" s="11"/>
      <c r="AS6" s="11"/>
      <c r="AT6" s="11"/>
    </row>
    <row r="7" spans="2:48" ht="19.5" customHeight="1" x14ac:dyDescent="0.55000000000000004">
      <c r="B7" s="14"/>
      <c r="C7" s="56" t="s">
        <v>57</v>
      </c>
      <c r="D7" s="230" t="str">
        <f>IF('5月'!D7="","",'5月'!D7)</f>
        <v/>
      </c>
      <c r="E7" s="231"/>
      <c r="F7" s="231"/>
      <c r="G7" s="231"/>
      <c r="H7" s="231"/>
      <c r="I7" s="231"/>
      <c r="J7" s="231"/>
      <c r="K7" s="232"/>
      <c r="L7" s="204">
        <v>45839</v>
      </c>
      <c r="M7" s="205"/>
      <c r="N7" s="205"/>
      <c r="O7" s="205"/>
      <c r="P7" s="205"/>
      <c r="Q7" s="205"/>
      <c r="R7" s="121"/>
      <c r="S7" s="121"/>
      <c r="T7" s="11"/>
      <c r="U7" s="11"/>
      <c r="V7" s="11"/>
      <c r="W7" s="11"/>
      <c r="X7" s="11"/>
      <c r="Y7" s="196"/>
      <c r="Z7" s="197"/>
      <c r="AA7" s="197"/>
      <c r="AB7" s="197"/>
      <c r="AC7" s="194"/>
      <c r="AD7" s="194"/>
      <c r="AE7" s="195"/>
      <c r="AF7" s="195"/>
      <c r="AG7" s="194"/>
      <c r="AH7" s="194"/>
      <c r="AI7" s="195"/>
      <c r="AJ7" s="195"/>
      <c r="AK7" s="195"/>
      <c r="AL7" s="194"/>
      <c r="AM7" s="203"/>
      <c r="AN7" s="193"/>
      <c r="AO7" s="193"/>
      <c r="AP7" s="75"/>
      <c r="AQ7" s="22"/>
      <c r="AR7" s="18"/>
      <c r="AS7" s="19"/>
      <c r="AT7" s="19"/>
      <c r="AU7" s="8"/>
    </row>
    <row r="8" spans="2:48" ht="19.5" customHeight="1" x14ac:dyDescent="0.65">
      <c r="B8" s="14"/>
      <c r="C8" s="151" t="s">
        <v>58</v>
      </c>
      <c r="D8" s="233" t="str">
        <f>IF('5月'!D8="","",'5月'!D8)</f>
        <v/>
      </c>
      <c r="E8" s="234"/>
      <c r="F8" s="234"/>
      <c r="G8" s="234"/>
      <c r="H8" s="234"/>
      <c r="I8" s="234"/>
      <c r="J8" s="234"/>
      <c r="K8" s="235"/>
      <c r="L8" s="120"/>
      <c r="M8" s="120"/>
      <c r="N8" s="120"/>
      <c r="O8" s="120"/>
      <c r="P8" s="120"/>
      <c r="Q8" s="120"/>
      <c r="R8" s="11"/>
      <c r="S8" s="11"/>
      <c r="T8" s="11"/>
      <c r="U8" s="11"/>
      <c r="V8" s="11"/>
      <c r="W8" s="11"/>
      <c r="X8" s="11"/>
      <c r="Y8" s="196"/>
      <c r="Z8" s="196"/>
      <c r="AA8" s="196"/>
      <c r="AB8" s="196"/>
      <c r="AC8" s="203"/>
      <c r="AD8" s="203"/>
      <c r="AE8" s="193"/>
      <c r="AF8" s="193"/>
      <c r="AG8" s="22"/>
      <c r="AH8" s="20"/>
      <c r="AI8" s="69"/>
      <c r="AJ8" s="69"/>
      <c r="AK8" s="69"/>
      <c r="AL8" s="20"/>
      <c r="AM8" s="22"/>
      <c r="AN8" s="22"/>
      <c r="AO8" s="22"/>
      <c r="AP8" s="22"/>
      <c r="AQ8" s="11"/>
      <c r="AR8" s="11"/>
      <c r="AS8" s="11"/>
      <c r="AT8" s="11"/>
    </row>
    <row r="9" spans="2:48" ht="19.5" customHeight="1" x14ac:dyDescent="0.55000000000000004">
      <c r="B9" s="14"/>
      <c r="C9" s="152" t="s">
        <v>59</v>
      </c>
      <c r="D9" s="233" t="str">
        <f>IF('5月'!D9="","",'5月'!D9)</f>
        <v/>
      </c>
      <c r="E9" s="234"/>
      <c r="F9" s="234"/>
      <c r="G9" s="234"/>
      <c r="H9" s="234"/>
      <c r="I9" s="234"/>
      <c r="J9" s="234"/>
      <c r="K9" s="235"/>
      <c r="L9" s="204" t="s">
        <v>15</v>
      </c>
      <c r="M9" s="205"/>
      <c r="N9" s="205"/>
      <c r="O9" s="205"/>
      <c r="P9" s="205"/>
      <c r="Q9" s="205"/>
      <c r="R9" s="11"/>
      <c r="S9" s="239" t="s">
        <v>61</v>
      </c>
      <c r="T9" s="239"/>
      <c r="U9" s="23" t="s">
        <v>5</v>
      </c>
      <c r="V9" s="24" t="s">
        <v>6</v>
      </c>
      <c r="W9" s="24"/>
      <c r="X9" s="23" t="s">
        <v>3</v>
      </c>
      <c r="Y9" s="24" t="s">
        <v>4</v>
      </c>
      <c r="Z9" s="24"/>
      <c r="AA9" s="23" t="s">
        <v>37</v>
      </c>
      <c r="AB9" s="24" t="s">
        <v>7</v>
      </c>
      <c r="AC9" s="24"/>
      <c r="AD9" s="23" t="s">
        <v>76</v>
      </c>
      <c r="AE9" s="24" t="s">
        <v>8</v>
      </c>
      <c r="AF9" s="24"/>
      <c r="AG9" s="24" t="s">
        <v>38</v>
      </c>
      <c r="AH9" s="24" t="s">
        <v>67</v>
      </c>
      <c r="AI9" s="24"/>
      <c r="AJ9" s="25"/>
      <c r="AK9" s="25"/>
      <c r="AL9" s="25"/>
      <c r="AM9" s="25"/>
      <c r="AN9" s="229"/>
      <c r="AO9" s="229"/>
      <c r="AP9" s="66"/>
      <c r="AQ9" s="25"/>
      <c r="AR9" s="25"/>
      <c r="AS9" s="25"/>
      <c r="AT9" s="25"/>
    </row>
    <row r="10" spans="2:48" ht="6" customHeight="1" x14ac:dyDescent="0.55000000000000004">
      <c r="B10" s="14"/>
      <c r="C10" s="26"/>
      <c r="D10" s="26"/>
      <c r="E10" s="26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</row>
    <row r="11" spans="2:48" ht="50.15" customHeight="1" x14ac:dyDescent="0.2">
      <c r="B11" s="212" t="s">
        <v>0</v>
      </c>
      <c r="C11" s="208" t="s">
        <v>1</v>
      </c>
      <c r="D11" s="56" t="s">
        <v>64</v>
      </c>
      <c r="E11" s="210"/>
      <c r="F11" s="28">
        <v>45839</v>
      </c>
      <c r="G11" s="28">
        <v>45840</v>
      </c>
      <c r="H11" s="28">
        <v>45841</v>
      </c>
      <c r="I11" s="28">
        <v>45842</v>
      </c>
      <c r="J11" s="28">
        <v>45843</v>
      </c>
      <c r="K11" s="28">
        <v>45844</v>
      </c>
      <c r="L11" s="28">
        <v>45845</v>
      </c>
      <c r="M11" s="28">
        <v>45846</v>
      </c>
      <c r="N11" s="28">
        <v>45847</v>
      </c>
      <c r="O11" s="28">
        <v>45848</v>
      </c>
      <c r="P11" s="28">
        <v>45849</v>
      </c>
      <c r="Q11" s="28">
        <v>45850</v>
      </c>
      <c r="R11" s="28">
        <v>45851</v>
      </c>
      <c r="S11" s="28">
        <v>45852</v>
      </c>
      <c r="T11" s="28">
        <v>45853</v>
      </c>
      <c r="U11" s="28">
        <v>45854</v>
      </c>
      <c r="V11" s="28">
        <v>45855</v>
      </c>
      <c r="W11" s="28">
        <v>45856</v>
      </c>
      <c r="X11" s="28">
        <v>45857</v>
      </c>
      <c r="Y11" s="28">
        <v>45858</v>
      </c>
      <c r="Z11" s="173">
        <v>45859</v>
      </c>
      <c r="AA11" s="28">
        <v>45860</v>
      </c>
      <c r="AB11" s="28">
        <v>45861</v>
      </c>
      <c r="AC11" s="28">
        <v>45862</v>
      </c>
      <c r="AD11" s="28">
        <v>45863</v>
      </c>
      <c r="AE11" s="28">
        <v>45864</v>
      </c>
      <c r="AF11" s="28">
        <v>45865</v>
      </c>
      <c r="AG11" s="28">
        <v>45866</v>
      </c>
      <c r="AH11" s="28">
        <v>45867</v>
      </c>
      <c r="AI11" s="28">
        <v>45868</v>
      </c>
      <c r="AJ11" s="28">
        <v>45869</v>
      </c>
      <c r="AK11" s="241" t="s">
        <v>31</v>
      </c>
      <c r="AL11" s="218" t="s">
        <v>69</v>
      </c>
      <c r="AM11" s="218" t="s">
        <v>70</v>
      </c>
      <c r="AN11" s="218" t="s">
        <v>77</v>
      </c>
      <c r="AO11" s="218" t="s">
        <v>71</v>
      </c>
      <c r="AP11" s="218" t="s">
        <v>72</v>
      </c>
      <c r="AQ11" s="216" t="s">
        <v>74</v>
      </c>
      <c r="AR11" s="222" t="s">
        <v>75</v>
      </c>
      <c r="AS11" s="217" t="s">
        <v>62</v>
      </c>
      <c r="AT11" s="214" t="s">
        <v>63</v>
      </c>
      <c r="AV11"/>
    </row>
    <row r="12" spans="2:48" ht="50.15" customHeight="1" x14ac:dyDescent="0.2">
      <c r="B12" s="213"/>
      <c r="C12" s="209"/>
      <c r="D12" s="130" t="s">
        <v>73</v>
      </c>
      <c r="E12" s="211"/>
      <c r="F12" s="132">
        <f>WEEKDAY(F11)</f>
        <v>3</v>
      </c>
      <c r="G12" s="132">
        <f t="shared" ref="G12:AJ12" si="1">WEEKDAY(G11)</f>
        <v>4</v>
      </c>
      <c r="H12" s="132">
        <f>WEEKDAY(H11)</f>
        <v>5</v>
      </c>
      <c r="I12" s="132">
        <f>WEEKDAY(I11)</f>
        <v>6</v>
      </c>
      <c r="J12" s="132">
        <f t="shared" si="1"/>
        <v>7</v>
      </c>
      <c r="K12" s="132">
        <f t="shared" si="1"/>
        <v>1</v>
      </c>
      <c r="L12" s="132">
        <f t="shared" si="1"/>
        <v>2</v>
      </c>
      <c r="M12" s="132">
        <f t="shared" si="1"/>
        <v>3</v>
      </c>
      <c r="N12" s="132">
        <f t="shared" si="1"/>
        <v>4</v>
      </c>
      <c r="O12" s="132">
        <f t="shared" ref="O12:Q12" si="2">WEEKDAY(O11)</f>
        <v>5</v>
      </c>
      <c r="P12" s="132">
        <f t="shared" si="2"/>
        <v>6</v>
      </c>
      <c r="Q12" s="132">
        <f t="shared" si="2"/>
        <v>7</v>
      </c>
      <c r="R12" s="132">
        <f>WEEKDAY(R11)</f>
        <v>1</v>
      </c>
      <c r="S12" s="132">
        <f>WEEKDAY(S11)</f>
        <v>2</v>
      </c>
      <c r="T12" s="132">
        <f>WEEKDAY(T11)</f>
        <v>3</v>
      </c>
      <c r="U12" s="132">
        <f t="shared" ref="U12" si="3">WEEKDAY(U11)</f>
        <v>4</v>
      </c>
      <c r="V12" s="132">
        <f t="shared" si="1"/>
        <v>5</v>
      </c>
      <c r="W12" s="132">
        <f t="shared" si="1"/>
        <v>6</v>
      </c>
      <c r="X12" s="132">
        <f t="shared" si="1"/>
        <v>7</v>
      </c>
      <c r="Y12" s="132">
        <f t="shared" si="1"/>
        <v>1</v>
      </c>
      <c r="Z12" s="135">
        <f t="shared" si="1"/>
        <v>2</v>
      </c>
      <c r="AA12" s="132">
        <f t="shared" si="1"/>
        <v>3</v>
      </c>
      <c r="AB12" s="132">
        <f t="shared" si="1"/>
        <v>4</v>
      </c>
      <c r="AC12" s="132">
        <f t="shared" si="1"/>
        <v>5</v>
      </c>
      <c r="AD12" s="132">
        <f t="shared" si="1"/>
        <v>6</v>
      </c>
      <c r="AE12" s="132">
        <f t="shared" si="1"/>
        <v>7</v>
      </c>
      <c r="AF12" s="137">
        <f t="shared" si="1"/>
        <v>1</v>
      </c>
      <c r="AG12" s="137">
        <f t="shared" ref="AG12" si="4">WEEKDAY(AG11)</f>
        <v>2</v>
      </c>
      <c r="AH12" s="138">
        <f t="shared" si="1"/>
        <v>3</v>
      </c>
      <c r="AI12" s="131">
        <f t="shared" si="1"/>
        <v>4</v>
      </c>
      <c r="AJ12" s="131">
        <f t="shared" si="1"/>
        <v>5</v>
      </c>
      <c r="AK12" s="242"/>
      <c r="AL12" s="219"/>
      <c r="AM12" s="219"/>
      <c r="AN12" s="219"/>
      <c r="AO12" s="219"/>
      <c r="AP12" s="219"/>
      <c r="AQ12" s="217"/>
      <c r="AR12" s="223"/>
      <c r="AS12" s="224"/>
      <c r="AT12" s="215"/>
      <c r="AV12"/>
    </row>
    <row r="13" spans="2:48" ht="17.149999999999999" customHeight="1" x14ac:dyDescent="0.2">
      <c r="B13" s="199">
        <v>1</v>
      </c>
      <c r="C13" s="174" t="str">
        <f>IF('5月'!C13="","",'5月'!C13)</f>
        <v/>
      </c>
      <c r="D13" s="148"/>
      <c r="E13" s="33" t="s">
        <v>2</v>
      </c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  <c r="W13" s="134"/>
      <c r="X13" s="134"/>
      <c r="Y13" s="134"/>
      <c r="Z13" s="136"/>
      <c r="AA13" s="134"/>
      <c r="AB13" s="134"/>
      <c r="AC13" s="134"/>
      <c r="AD13" s="134"/>
      <c r="AE13" s="134"/>
      <c r="AF13" s="134"/>
      <c r="AG13" s="134"/>
      <c r="AH13" s="134"/>
      <c r="AI13" s="134"/>
      <c r="AJ13" s="134"/>
      <c r="AK13" s="50">
        <f>$AC$3</f>
        <v>20</v>
      </c>
      <c r="AL13" s="61">
        <f>COUNTIF(F13:AJ13,"○")</f>
        <v>0</v>
      </c>
      <c r="AM13" s="51">
        <f>COUNTIF(F13:AJ13,"／")+SUM(AN13:AP13)</f>
        <v>0</v>
      </c>
      <c r="AN13" s="61">
        <f>COUNTIF(F13:AJ13,"✕")</f>
        <v>0</v>
      </c>
      <c r="AO13" s="61">
        <f>COUNTIF(F13:AJ13,"△")</f>
        <v>0</v>
      </c>
      <c r="AP13" s="61">
        <f>COUNTIF(F13:AJ13,"●")</f>
        <v>0</v>
      </c>
      <c r="AQ13" s="51"/>
      <c r="AR13" s="51"/>
      <c r="AS13" s="82"/>
      <c r="AT13" s="29"/>
      <c r="AV13"/>
    </row>
    <row r="14" spans="2:48" ht="17.149999999999999" customHeight="1" x14ac:dyDescent="0.2">
      <c r="B14" s="199"/>
      <c r="C14" s="174"/>
      <c r="D14" s="149"/>
      <c r="E14" s="31" t="s">
        <v>16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6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104"/>
      <c r="AL14" s="112"/>
      <c r="AM14" s="112"/>
      <c r="AN14" s="112"/>
      <c r="AO14" s="112"/>
      <c r="AP14" s="112"/>
      <c r="AQ14" s="105">
        <f>$AK$49-AR14</f>
        <v>132</v>
      </c>
      <c r="AR14" s="106">
        <f>SUM(F14:AI14)</f>
        <v>0</v>
      </c>
      <c r="AS14" s="115">
        <f>AQ14/$AK$49</f>
        <v>1</v>
      </c>
      <c r="AT14" s="107">
        <f>('5月'!AQ14+'6月'!AQ14+'7月'!AQ14)/($AC$6+$AE$6+$AG$6)</f>
        <v>1</v>
      </c>
      <c r="AV14"/>
    </row>
    <row r="15" spans="2:48" ht="17.149999999999999" customHeight="1" x14ac:dyDescent="0.2">
      <c r="B15" s="199">
        <v>2</v>
      </c>
      <c r="C15" s="174" t="str">
        <f>IF('5月'!C15="","",'5月'!C15)</f>
        <v/>
      </c>
      <c r="D15" s="148"/>
      <c r="E15" s="33" t="s">
        <v>2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129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108">
        <f>$AC$3</f>
        <v>20</v>
      </c>
      <c r="AL15" s="109">
        <f>COUNTIF(F15:AJ15,"○")</f>
        <v>0</v>
      </c>
      <c r="AM15" s="110">
        <f>COUNTIF(F15:AJ15,"／")+SUM(AN15:AP15)</f>
        <v>0</v>
      </c>
      <c r="AN15" s="109">
        <f>COUNTIF(F15:AJ15,"✕")</f>
        <v>0</v>
      </c>
      <c r="AO15" s="109">
        <f>COUNTIF(F15:AJ15,"△")</f>
        <v>0</v>
      </c>
      <c r="AP15" s="109">
        <f>COUNTIF(F15:AJ15,"●")</f>
        <v>0</v>
      </c>
      <c r="AQ15" s="110"/>
      <c r="AR15" s="110"/>
      <c r="AS15" s="116"/>
      <c r="AT15" s="111"/>
      <c r="AV15"/>
    </row>
    <row r="16" spans="2:48" ht="17.149999999999999" customHeight="1" x14ac:dyDescent="0.2">
      <c r="B16" s="199"/>
      <c r="C16" s="174"/>
      <c r="D16" s="149"/>
      <c r="E16" s="31" t="s">
        <v>16</v>
      </c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6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52"/>
      <c r="AL16" s="62"/>
      <c r="AM16" s="62"/>
      <c r="AN16" s="62"/>
      <c r="AO16" s="62"/>
      <c r="AP16" s="62"/>
      <c r="AQ16" s="53">
        <f>$AK$49-AR16</f>
        <v>132</v>
      </c>
      <c r="AR16" s="54">
        <f>SUM(F16:AJ16)</f>
        <v>0</v>
      </c>
      <c r="AS16" s="81">
        <f>AQ16/$AK$49</f>
        <v>1</v>
      </c>
      <c r="AT16" s="32">
        <f>('5月'!AQ16+'6月'!AQ16+'7月'!AQ16)/($AC$6+$AE$6+$AG$6)</f>
        <v>1</v>
      </c>
      <c r="AV16"/>
    </row>
    <row r="17" spans="2:48" ht="17.149999999999999" customHeight="1" x14ac:dyDescent="0.2">
      <c r="B17" s="199">
        <v>3</v>
      </c>
      <c r="C17" s="174" t="str">
        <f>IF('5月'!C17="","",'5月'!C17)</f>
        <v/>
      </c>
      <c r="D17" s="148"/>
      <c r="E17" s="37" t="s">
        <v>2</v>
      </c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129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108">
        <f>$AC$3</f>
        <v>20</v>
      </c>
      <c r="AL17" s="109">
        <f>COUNTIF(F17:AJ17,"○")</f>
        <v>0</v>
      </c>
      <c r="AM17" s="110">
        <f>COUNTIF(F17:AJ17,"／")+SUM(AN17:AP17)</f>
        <v>0</v>
      </c>
      <c r="AN17" s="109">
        <f>COUNTIF(F17:AJ17,"✕")</f>
        <v>0</v>
      </c>
      <c r="AO17" s="61">
        <f>COUNTIF(F17:AJ17,"△")</f>
        <v>0</v>
      </c>
      <c r="AP17" s="61">
        <f>COUNTIF(F17:AJ17,"●")</f>
        <v>0</v>
      </c>
      <c r="AQ17" s="51"/>
      <c r="AR17" s="51"/>
      <c r="AS17" s="82"/>
      <c r="AT17" s="29"/>
      <c r="AV17"/>
    </row>
    <row r="18" spans="2:48" ht="17.149999999999999" customHeight="1" x14ac:dyDescent="0.2">
      <c r="B18" s="199"/>
      <c r="C18" s="174"/>
      <c r="D18" s="149"/>
      <c r="E18" s="31" t="s">
        <v>16</v>
      </c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6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52"/>
      <c r="AL18" s="62"/>
      <c r="AM18" s="62"/>
      <c r="AN18" s="62"/>
      <c r="AO18" s="112"/>
      <c r="AP18" s="112"/>
      <c r="AQ18" s="105">
        <f>$AK$49-AR18</f>
        <v>132</v>
      </c>
      <c r="AR18" s="106">
        <f>SUM(F18:AJ18)</f>
        <v>0</v>
      </c>
      <c r="AS18" s="115">
        <f>AQ18/$AK$49</f>
        <v>1</v>
      </c>
      <c r="AT18" s="107">
        <f>('5月'!AQ18+'6月'!AQ18+'7月'!AQ18)/($AC$6+$AE$6+$AG$6)</f>
        <v>1</v>
      </c>
      <c r="AV18"/>
    </row>
    <row r="19" spans="2:48" ht="17.149999999999999" customHeight="1" x14ac:dyDescent="0.2">
      <c r="B19" s="199">
        <v>4</v>
      </c>
      <c r="C19" s="174" t="str">
        <f>IF('5月'!C19="","",'5月'!C19)</f>
        <v/>
      </c>
      <c r="D19" s="148"/>
      <c r="E19" s="33" t="s">
        <v>2</v>
      </c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129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108">
        <f>$AC$3</f>
        <v>20</v>
      </c>
      <c r="AL19" s="109">
        <f>COUNTIF(F19:AJ19,"○")</f>
        <v>0</v>
      </c>
      <c r="AM19" s="110">
        <f>COUNTIF(F19:AJ19,"／")+SUM(AN19:AP19)</f>
        <v>0</v>
      </c>
      <c r="AN19" s="109">
        <f>COUNTIF(F19:AJ19,"✕")</f>
        <v>0</v>
      </c>
      <c r="AO19" s="109">
        <f>COUNTIF(F19:AJ19,"△")</f>
        <v>0</v>
      </c>
      <c r="AP19" s="109">
        <f>COUNTIF(F19:AJ19,"●")</f>
        <v>0</v>
      </c>
      <c r="AQ19" s="110"/>
      <c r="AR19" s="110"/>
      <c r="AS19" s="116"/>
      <c r="AT19" s="111"/>
      <c r="AV19"/>
    </row>
    <row r="20" spans="2:48" ht="17.149999999999999" customHeight="1" x14ac:dyDescent="0.2">
      <c r="B20" s="199"/>
      <c r="C20" s="174"/>
      <c r="D20" s="149"/>
      <c r="E20" s="31" t="s">
        <v>16</v>
      </c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6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52"/>
      <c r="AL20" s="62"/>
      <c r="AM20" s="62"/>
      <c r="AN20" s="62"/>
      <c r="AO20" s="62"/>
      <c r="AP20" s="62"/>
      <c r="AQ20" s="53">
        <f>$AK$49-AR20</f>
        <v>132</v>
      </c>
      <c r="AR20" s="54">
        <f>SUM(F20:AJ20)</f>
        <v>0</v>
      </c>
      <c r="AS20" s="81">
        <f>AQ20/$AK$49</f>
        <v>1</v>
      </c>
      <c r="AT20" s="32">
        <f>('5月'!AQ20+'6月'!AQ20+'7月'!AQ20)/($AC$6+$AE$6+$AG$6)</f>
        <v>1</v>
      </c>
      <c r="AU20" s="7"/>
      <c r="AV20"/>
    </row>
    <row r="21" spans="2:48" ht="17.149999999999999" customHeight="1" x14ac:dyDescent="0.2">
      <c r="B21" s="199">
        <v>5</v>
      </c>
      <c r="C21" s="174" t="str">
        <f>IF('5月'!C21="","",'5月'!C21)</f>
        <v/>
      </c>
      <c r="D21" s="148"/>
      <c r="E21" s="37" t="s">
        <v>2</v>
      </c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129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108">
        <f>$AC$3</f>
        <v>20</v>
      </c>
      <c r="AL21" s="109">
        <f>COUNTIF(F21:AJ21,"○")</f>
        <v>0</v>
      </c>
      <c r="AM21" s="110">
        <f>COUNTIF(F21:AJ21,"／")+SUM(AN21:AP21)</f>
        <v>0</v>
      </c>
      <c r="AN21" s="109">
        <f>COUNTIF(F21:AJ21,"✕")</f>
        <v>0</v>
      </c>
      <c r="AO21" s="61">
        <f>COUNTIF(F21:AJ21,"△")</f>
        <v>0</v>
      </c>
      <c r="AP21" s="61">
        <f>COUNTIF(F21:AJ21,"●")</f>
        <v>0</v>
      </c>
      <c r="AQ21" s="51"/>
      <c r="AR21" s="51"/>
      <c r="AS21" s="82"/>
      <c r="AT21" s="29"/>
      <c r="AV21"/>
    </row>
    <row r="22" spans="2:48" ht="17.149999999999999" customHeight="1" x14ac:dyDescent="0.2">
      <c r="B22" s="199"/>
      <c r="C22" s="174"/>
      <c r="D22" s="149"/>
      <c r="E22" s="31" t="s">
        <v>16</v>
      </c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6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52"/>
      <c r="AL22" s="62"/>
      <c r="AM22" s="62"/>
      <c r="AN22" s="62"/>
      <c r="AO22" s="112"/>
      <c r="AP22" s="112"/>
      <c r="AQ22" s="105">
        <f>$AK$49-AR22</f>
        <v>132</v>
      </c>
      <c r="AR22" s="106">
        <f>SUM(F22:AJ22)</f>
        <v>0</v>
      </c>
      <c r="AS22" s="115">
        <f>AQ22/$AK$49</f>
        <v>1</v>
      </c>
      <c r="AT22" s="107">
        <f>('5月'!AQ22+'6月'!AQ22+'7月'!AQ22)/($AC$6+$AE$6+$AG$6)</f>
        <v>1</v>
      </c>
      <c r="AV22"/>
    </row>
    <row r="23" spans="2:48" ht="17.149999999999999" customHeight="1" x14ac:dyDescent="0.2">
      <c r="B23" s="200">
        <v>6</v>
      </c>
      <c r="C23" s="174" t="str">
        <f>IF('5月'!C23="","",'5月'!C23)</f>
        <v/>
      </c>
      <c r="D23" s="148"/>
      <c r="E23" s="33" t="s">
        <v>2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129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108">
        <f>$AC$3</f>
        <v>20</v>
      </c>
      <c r="AL23" s="109">
        <f>COUNTIF(F23:AJ23,"○")</f>
        <v>0</v>
      </c>
      <c r="AM23" s="110">
        <f>COUNTIF(F23:AJ23,"／")+SUM(AN23:AP23)</f>
        <v>0</v>
      </c>
      <c r="AN23" s="109">
        <f>COUNTIF(F23:AJ23,"✕")</f>
        <v>0</v>
      </c>
      <c r="AO23" s="109">
        <f>COUNTIF(F23:AJ23,"△")</f>
        <v>0</v>
      </c>
      <c r="AP23" s="109">
        <f>COUNTIF(F23:AJ23,"●")</f>
        <v>0</v>
      </c>
      <c r="AQ23" s="110"/>
      <c r="AR23" s="110"/>
      <c r="AS23" s="116"/>
      <c r="AT23" s="111"/>
      <c r="AV23"/>
    </row>
    <row r="24" spans="2:48" ht="17.149999999999999" customHeight="1" x14ac:dyDescent="0.2">
      <c r="B24" s="200"/>
      <c r="C24" s="174"/>
      <c r="D24" s="149"/>
      <c r="E24" s="31" t="s">
        <v>16</v>
      </c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6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52"/>
      <c r="AL24" s="62"/>
      <c r="AM24" s="62"/>
      <c r="AN24" s="62"/>
      <c r="AO24" s="62"/>
      <c r="AP24" s="62"/>
      <c r="AQ24" s="53">
        <f>$AK$49-AR24</f>
        <v>132</v>
      </c>
      <c r="AR24" s="54">
        <f>SUM(F24:AJ24)</f>
        <v>0</v>
      </c>
      <c r="AS24" s="81">
        <f>AQ24/$AK$49</f>
        <v>1</v>
      </c>
      <c r="AT24" s="32">
        <f>('5月'!AQ24+'6月'!AQ24+'7月'!AQ24)/($AC$6+$AE$6+$AG$6)</f>
        <v>1</v>
      </c>
      <c r="AV24"/>
    </row>
    <row r="25" spans="2:48" ht="17.149999999999999" customHeight="1" x14ac:dyDescent="0.2">
      <c r="B25" s="199">
        <v>7</v>
      </c>
      <c r="C25" s="174" t="str">
        <f>IF('5月'!C25="","",'5月'!C25)</f>
        <v/>
      </c>
      <c r="D25" s="148"/>
      <c r="E25" s="37" t="s">
        <v>2</v>
      </c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129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108">
        <f>$AC$3</f>
        <v>20</v>
      </c>
      <c r="AL25" s="109">
        <f>COUNTIF(F25:AJ25,"○")</f>
        <v>0</v>
      </c>
      <c r="AM25" s="110">
        <f>COUNTIF(F25:AJ25,"／")+SUM(AN25:AP25)</f>
        <v>0</v>
      </c>
      <c r="AN25" s="109">
        <f>COUNTIF(F25:AJ25,"✕")</f>
        <v>0</v>
      </c>
      <c r="AO25" s="61">
        <f>COUNTIF(F25:AJ25,"△")</f>
        <v>0</v>
      </c>
      <c r="AP25" s="61">
        <f>COUNTIF(F25:AJ25,"●")</f>
        <v>0</v>
      </c>
      <c r="AQ25" s="51"/>
      <c r="AR25" s="51"/>
      <c r="AS25" s="82"/>
      <c r="AT25" s="29"/>
      <c r="AV25"/>
    </row>
    <row r="26" spans="2:48" ht="17.149999999999999" customHeight="1" x14ac:dyDescent="0.2">
      <c r="B26" s="199"/>
      <c r="C26" s="174"/>
      <c r="D26" s="149"/>
      <c r="E26" s="31" t="s">
        <v>16</v>
      </c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6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52"/>
      <c r="AL26" s="62"/>
      <c r="AM26" s="62"/>
      <c r="AN26" s="62"/>
      <c r="AO26" s="112"/>
      <c r="AP26" s="112"/>
      <c r="AQ26" s="105">
        <f>$AK$49-AR26</f>
        <v>132</v>
      </c>
      <c r="AR26" s="106">
        <f>SUM(F26:AJ26)</f>
        <v>0</v>
      </c>
      <c r="AS26" s="115">
        <f>AQ26/$AK$49</f>
        <v>1</v>
      </c>
      <c r="AT26" s="107">
        <f>('5月'!AQ26+'6月'!AQ26+'7月'!AQ26)/($AC$6+$AE$6+$AG$6)</f>
        <v>1</v>
      </c>
      <c r="AV26"/>
    </row>
    <row r="27" spans="2:48" ht="17.149999999999999" customHeight="1" x14ac:dyDescent="0.2">
      <c r="B27" s="199">
        <v>8</v>
      </c>
      <c r="C27" s="174" t="str">
        <f>IF('5月'!C27="","",'5月'!C27)</f>
        <v/>
      </c>
      <c r="D27" s="148"/>
      <c r="E27" s="33" t="s">
        <v>2</v>
      </c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129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108">
        <f>$AC$3</f>
        <v>20</v>
      </c>
      <c r="AL27" s="109">
        <f>COUNTIF(F27:AJ27,"○")</f>
        <v>0</v>
      </c>
      <c r="AM27" s="110">
        <f>COUNTIF(F27:AJ27,"／")+SUM(AN27:AP27)</f>
        <v>0</v>
      </c>
      <c r="AN27" s="109">
        <f>COUNTIF(F27:AJ27,"✕")</f>
        <v>0</v>
      </c>
      <c r="AO27" s="109">
        <f>COUNTIF(F27:AJ27,"△")</f>
        <v>0</v>
      </c>
      <c r="AP27" s="109">
        <f>COUNTIF(F27:AJ27,"●")</f>
        <v>0</v>
      </c>
      <c r="AQ27" s="110"/>
      <c r="AR27" s="110"/>
      <c r="AS27" s="116"/>
      <c r="AT27" s="111"/>
      <c r="AV27"/>
    </row>
    <row r="28" spans="2:48" ht="17.149999999999999" customHeight="1" x14ac:dyDescent="0.2">
      <c r="B28" s="199"/>
      <c r="C28" s="174"/>
      <c r="D28" s="149"/>
      <c r="E28" s="31" t="s">
        <v>16</v>
      </c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6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52"/>
      <c r="AL28" s="62"/>
      <c r="AM28" s="62"/>
      <c r="AN28" s="62"/>
      <c r="AO28" s="62"/>
      <c r="AP28" s="62"/>
      <c r="AQ28" s="53">
        <f>$AK$49-AR28</f>
        <v>132</v>
      </c>
      <c r="AR28" s="54">
        <f>SUM(F28:AJ28)</f>
        <v>0</v>
      </c>
      <c r="AS28" s="81">
        <f>AQ28/$AK$49</f>
        <v>1</v>
      </c>
      <c r="AT28" s="32">
        <f>('5月'!AQ28+'6月'!AQ28+'7月'!AQ28)/($AC$6+$AE$6+$AG$6)</f>
        <v>1</v>
      </c>
      <c r="AV28"/>
    </row>
    <row r="29" spans="2:48" ht="17.149999999999999" customHeight="1" x14ac:dyDescent="0.2">
      <c r="B29" s="199">
        <v>9</v>
      </c>
      <c r="C29" s="174" t="str">
        <f>IF('5月'!C29="","",'5月'!C29)</f>
        <v/>
      </c>
      <c r="D29" s="148"/>
      <c r="E29" s="37" t="s">
        <v>2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129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108">
        <f>$AC$3</f>
        <v>20</v>
      </c>
      <c r="AL29" s="109">
        <f>COUNTIF(F29:AJ29,"○")</f>
        <v>0</v>
      </c>
      <c r="AM29" s="110">
        <f>COUNTIF(F29:AJ29,"／")+SUM(AN29:AP29)</f>
        <v>0</v>
      </c>
      <c r="AN29" s="109">
        <f>COUNTIF(F29:AJ29,"✕")</f>
        <v>0</v>
      </c>
      <c r="AO29" s="61">
        <f>COUNTIF(F29:AJ29,"△")</f>
        <v>0</v>
      </c>
      <c r="AP29" s="61">
        <f>COUNTIF(F29:AJ29,"●")</f>
        <v>0</v>
      </c>
      <c r="AQ29" s="51"/>
      <c r="AR29" s="51"/>
      <c r="AS29" s="82"/>
      <c r="AT29" s="29"/>
      <c r="AV29"/>
    </row>
    <row r="30" spans="2:48" ht="17.149999999999999" customHeight="1" x14ac:dyDescent="0.2">
      <c r="B30" s="199"/>
      <c r="C30" s="174"/>
      <c r="D30" s="149"/>
      <c r="E30" s="31" t="s">
        <v>16</v>
      </c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6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52"/>
      <c r="AL30" s="62"/>
      <c r="AM30" s="62"/>
      <c r="AN30" s="62"/>
      <c r="AO30" s="112"/>
      <c r="AP30" s="112"/>
      <c r="AQ30" s="105">
        <f>$AK$49-AR30</f>
        <v>132</v>
      </c>
      <c r="AR30" s="106">
        <f>SUM(F30:AJ30)</f>
        <v>0</v>
      </c>
      <c r="AS30" s="115">
        <f>AQ30/$AK$49</f>
        <v>1</v>
      </c>
      <c r="AT30" s="107">
        <f>('5月'!AQ30+'6月'!AQ30+'7月'!AQ30)/($AC$6+$AE$6+$AG$6)</f>
        <v>1</v>
      </c>
      <c r="AV30"/>
    </row>
    <row r="31" spans="2:48" ht="17.149999999999999" customHeight="1" x14ac:dyDescent="0.2">
      <c r="B31" s="199">
        <v>10</v>
      </c>
      <c r="C31" s="174" t="str">
        <f>IF('5月'!C31="","",'5月'!C31)</f>
        <v/>
      </c>
      <c r="D31" s="148"/>
      <c r="E31" s="33" t="s">
        <v>2</v>
      </c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129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108">
        <f>$AC$3</f>
        <v>20</v>
      </c>
      <c r="AL31" s="109">
        <f>COUNTIF(F31:AJ31,"○")</f>
        <v>0</v>
      </c>
      <c r="AM31" s="110">
        <f>COUNTIF(F31:AJ31,"／")+SUM(AN31:AP31)</f>
        <v>0</v>
      </c>
      <c r="AN31" s="109">
        <f>COUNTIF(F31:AJ31,"✕")</f>
        <v>0</v>
      </c>
      <c r="AO31" s="109">
        <f>COUNTIF(F31:AJ31,"△")</f>
        <v>0</v>
      </c>
      <c r="AP31" s="109">
        <f>COUNTIF(F31:AJ31,"●")</f>
        <v>0</v>
      </c>
      <c r="AQ31" s="110"/>
      <c r="AR31" s="110"/>
      <c r="AS31" s="116"/>
      <c r="AT31" s="111"/>
      <c r="AV31"/>
    </row>
    <row r="32" spans="2:48" ht="17.149999999999999" customHeight="1" x14ac:dyDescent="0.2">
      <c r="B32" s="199"/>
      <c r="C32" s="174"/>
      <c r="D32" s="149"/>
      <c r="E32" s="31" t="s">
        <v>16</v>
      </c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6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52"/>
      <c r="AL32" s="62"/>
      <c r="AM32" s="62"/>
      <c r="AN32" s="62"/>
      <c r="AO32" s="62"/>
      <c r="AP32" s="62"/>
      <c r="AQ32" s="53">
        <f>$AK$49-AR32</f>
        <v>132</v>
      </c>
      <c r="AR32" s="54">
        <f>SUM(F32:AJ32)</f>
        <v>0</v>
      </c>
      <c r="AS32" s="81">
        <f>AQ32/$AK$49</f>
        <v>1</v>
      </c>
      <c r="AT32" s="32">
        <f>('5月'!AQ32+'6月'!AQ32+'7月'!AQ32)/($AC$6+$AE$6+$AG$6)</f>
        <v>1</v>
      </c>
      <c r="AV32"/>
    </row>
    <row r="33" spans="2:48" ht="17.149999999999999" customHeight="1" x14ac:dyDescent="0.2">
      <c r="B33" s="199">
        <v>11</v>
      </c>
      <c r="C33" s="174" t="str">
        <f>IF('5月'!C33="","",'5月'!C33)</f>
        <v/>
      </c>
      <c r="D33" s="148"/>
      <c r="E33" s="37" t="s">
        <v>2</v>
      </c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129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108">
        <f>$AC$3</f>
        <v>20</v>
      </c>
      <c r="AL33" s="109">
        <f>COUNTIF(F33:AJ33,"○")</f>
        <v>0</v>
      </c>
      <c r="AM33" s="110">
        <f>COUNTIF(F33:AJ33,"／")+SUM(AN33:AP33)</f>
        <v>0</v>
      </c>
      <c r="AN33" s="109">
        <f>COUNTIF(F33:AJ33,"✕")</f>
        <v>0</v>
      </c>
      <c r="AO33" s="61">
        <f>COUNTIF(F33:AJ33,"△")</f>
        <v>0</v>
      </c>
      <c r="AP33" s="61">
        <f>COUNTIF(F33:AJ33,"●")</f>
        <v>0</v>
      </c>
      <c r="AQ33" s="51"/>
      <c r="AR33" s="51"/>
      <c r="AS33" s="82"/>
      <c r="AT33" s="29"/>
      <c r="AV33"/>
    </row>
    <row r="34" spans="2:48" ht="17.149999999999999" customHeight="1" x14ac:dyDescent="0.2">
      <c r="B34" s="199"/>
      <c r="C34" s="174"/>
      <c r="D34" s="149"/>
      <c r="E34" s="31" t="s">
        <v>16</v>
      </c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6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52"/>
      <c r="AL34" s="62"/>
      <c r="AM34" s="62"/>
      <c r="AN34" s="62"/>
      <c r="AO34" s="112"/>
      <c r="AP34" s="112"/>
      <c r="AQ34" s="105">
        <f>$AK$49-AR34</f>
        <v>132</v>
      </c>
      <c r="AR34" s="106">
        <f>SUM(F34:AJ34)</f>
        <v>0</v>
      </c>
      <c r="AS34" s="115">
        <f>AQ34/$AK$49</f>
        <v>1</v>
      </c>
      <c r="AT34" s="107">
        <f>('5月'!AQ34+'6月'!AQ34+'7月'!AQ34)/($AC$6+$AE$6+$AG$6)</f>
        <v>1</v>
      </c>
      <c r="AV34"/>
    </row>
    <row r="35" spans="2:48" ht="17.149999999999999" customHeight="1" x14ac:dyDescent="0.2">
      <c r="B35" s="199">
        <v>12</v>
      </c>
      <c r="C35" s="174" t="str">
        <f>IF('5月'!C35="","",'5月'!C35)</f>
        <v/>
      </c>
      <c r="D35" s="148"/>
      <c r="E35" s="33" t="s">
        <v>2</v>
      </c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129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108">
        <f>$AC$3</f>
        <v>20</v>
      </c>
      <c r="AL35" s="109">
        <f>COUNTIF(F35:AJ35,"○")</f>
        <v>0</v>
      </c>
      <c r="AM35" s="110">
        <f>COUNTIF(F35:AJ35,"／")+SUM(AN35:AP35)</f>
        <v>0</v>
      </c>
      <c r="AN35" s="109">
        <f>COUNTIF(F35:AJ35,"✕")</f>
        <v>0</v>
      </c>
      <c r="AO35" s="109">
        <f>COUNTIF(F35:AJ35,"△")</f>
        <v>0</v>
      </c>
      <c r="AP35" s="109">
        <f>COUNTIF(F35:AJ35,"●")</f>
        <v>0</v>
      </c>
      <c r="AQ35" s="110"/>
      <c r="AR35" s="110"/>
      <c r="AS35" s="116"/>
      <c r="AT35" s="111"/>
      <c r="AV35"/>
    </row>
    <row r="36" spans="2:48" ht="17.149999999999999" customHeight="1" x14ac:dyDescent="0.2">
      <c r="B36" s="199"/>
      <c r="C36" s="174"/>
      <c r="D36" s="149"/>
      <c r="E36" s="31" t="s">
        <v>16</v>
      </c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6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52"/>
      <c r="AL36" s="62"/>
      <c r="AM36" s="62"/>
      <c r="AN36" s="62"/>
      <c r="AO36" s="62"/>
      <c r="AP36" s="62"/>
      <c r="AQ36" s="53">
        <f>$AK$49-AR36</f>
        <v>132</v>
      </c>
      <c r="AR36" s="54">
        <f>SUM(F36:AJ36)</f>
        <v>0</v>
      </c>
      <c r="AS36" s="81">
        <f>AQ36/$AK$49</f>
        <v>1</v>
      </c>
      <c r="AT36" s="32">
        <f>('5月'!AQ36+'6月'!AQ36+'7月'!AQ36)/($AC$6+$AE$6+$AG$6)</f>
        <v>1</v>
      </c>
      <c r="AV36"/>
    </row>
    <row r="37" spans="2:48" ht="17.149999999999999" customHeight="1" x14ac:dyDescent="0.2">
      <c r="B37" s="199">
        <v>13</v>
      </c>
      <c r="C37" s="174" t="str">
        <f>IF('5月'!C37="","",'5月'!C37)</f>
        <v/>
      </c>
      <c r="D37" s="148"/>
      <c r="E37" s="37" t="s">
        <v>2</v>
      </c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129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108">
        <f>$AC$3</f>
        <v>20</v>
      </c>
      <c r="AL37" s="109">
        <f>COUNTIF(F37:AJ37,"○")</f>
        <v>0</v>
      </c>
      <c r="AM37" s="110">
        <f>COUNTIF(F37:AJ37,"／")+SUM(AN37:AP37)</f>
        <v>0</v>
      </c>
      <c r="AN37" s="109">
        <f>COUNTIF(F37:AJ37,"✕")</f>
        <v>0</v>
      </c>
      <c r="AO37" s="61">
        <f>COUNTIF(F37:AJ37,"△")</f>
        <v>0</v>
      </c>
      <c r="AP37" s="61">
        <f>COUNTIF(F37:AJ37,"●")</f>
        <v>0</v>
      </c>
      <c r="AQ37" s="51"/>
      <c r="AR37" s="51"/>
      <c r="AS37" s="82"/>
      <c r="AT37" s="29"/>
      <c r="AV37"/>
    </row>
    <row r="38" spans="2:48" ht="17.149999999999999" customHeight="1" x14ac:dyDescent="0.2">
      <c r="B38" s="199"/>
      <c r="C38" s="174"/>
      <c r="D38" s="149"/>
      <c r="E38" s="31" t="s">
        <v>16</v>
      </c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6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52"/>
      <c r="AL38" s="62"/>
      <c r="AM38" s="62"/>
      <c r="AN38" s="62"/>
      <c r="AO38" s="112"/>
      <c r="AP38" s="112"/>
      <c r="AQ38" s="105">
        <f>$AK$49-AR38</f>
        <v>132</v>
      </c>
      <c r="AR38" s="106">
        <f>SUM(F38:AJ38)</f>
        <v>0</v>
      </c>
      <c r="AS38" s="115">
        <f>AQ38/$AK$49</f>
        <v>1</v>
      </c>
      <c r="AT38" s="107">
        <f>('5月'!AQ38+'6月'!AQ38+'7月'!AQ38)/($AC$6+$AE$6+$AG$6)</f>
        <v>1</v>
      </c>
      <c r="AV38"/>
    </row>
    <row r="39" spans="2:48" ht="17.149999999999999" customHeight="1" x14ac:dyDescent="0.2">
      <c r="B39" s="199">
        <v>14</v>
      </c>
      <c r="C39" s="174" t="str">
        <f>IF('5月'!C39="","",'5月'!C39)</f>
        <v/>
      </c>
      <c r="D39" s="148"/>
      <c r="E39" s="33" t="s">
        <v>2</v>
      </c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129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108">
        <f>$AC$3</f>
        <v>20</v>
      </c>
      <c r="AL39" s="109">
        <f>COUNTIF(F39:AJ39,"○")</f>
        <v>0</v>
      </c>
      <c r="AM39" s="110">
        <f>COUNTIF(F39:AJ39,"／")+SUM(AN39:AP39)</f>
        <v>0</v>
      </c>
      <c r="AN39" s="109">
        <f>COUNTIF(F39:AJ39,"✕")</f>
        <v>0</v>
      </c>
      <c r="AO39" s="109">
        <f>COUNTIF(F39:AJ39,"△")</f>
        <v>0</v>
      </c>
      <c r="AP39" s="109">
        <f>COUNTIF(F39:AJ39,"●")</f>
        <v>0</v>
      </c>
      <c r="AQ39" s="110"/>
      <c r="AR39" s="110"/>
      <c r="AS39" s="116"/>
      <c r="AT39" s="111"/>
      <c r="AV39"/>
    </row>
    <row r="40" spans="2:48" ht="17.149999999999999" customHeight="1" x14ac:dyDescent="0.2">
      <c r="B40" s="199"/>
      <c r="C40" s="174"/>
      <c r="D40" s="149"/>
      <c r="E40" s="31" t="s">
        <v>16</v>
      </c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6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52"/>
      <c r="AL40" s="62"/>
      <c r="AM40" s="62"/>
      <c r="AN40" s="62"/>
      <c r="AO40" s="62"/>
      <c r="AP40" s="62"/>
      <c r="AQ40" s="53">
        <f>$AK$49-AR40</f>
        <v>132</v>
      </c>
      <c r="AR40" s="54">
        <f>SUM(F40:AJ40)</f>
        <v>0</v>
      </c>
      <c r="AS40" s="81">
        <f>AQ40/$AK$49</f>
        <v>1</v>
      </c>
      <c r="AT40" s="32">
        <f>('5月'!AQ40+'6月'!AQ40+'7月'!AQ40)/($AC$6+$AE$6+$AG$6)</f>
        <v>1</v>
      </c>
      <c r="AV40"/>
    </row>
    <row r="41" spans="2:48" ht="17.149999999999999" customHeight="1" x14ac:dyDescent="0.2">
      <c r="B41" s="199">
        <v>15</v>
      </c>
      <c r="C41" s="174" t="str">
        <f>IF('5月'!C41="","",'5月'!C41)</f>
        <v/>
      </c>
      <c r="D41" s="148"/>
      <c r="E41" s="37" t="s">
        <v>2</v>
      </c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129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108">
        <f>$AC$3</f>
        <v>20</v>
      </c>
      <c r="AL41" s="109">
        <f>COUNTIF(F41:AJ41,"○")</f>
        <v>0</v>
      </c>
      <c r="AM41" s="110">
        <f>COUNTIF(F41:AJ41,"／")+SUM(AN41:AP41)</f>
        <v>0</v>
      </c>
      <c r="AN41" s="109">
        <f>COUNTIF(F41:AJ41,"✕")</f>
        <v>0</v>
      </c>
      <c r="AO41" s="61">
        <f>COUNTIF(F41:AJ41,"△")</f>
        <v>0</v>
      </c>
      <c r="AP41" s="61">
        <f>COUNTIF(F41:AJ41,"●")</f>
        <v>0</v>
      </c>
      <c r="AQ41" s="51"/>
      <c r="AR41" s="51"/>
      <c r="AS41" s="82"/>
      <c r="AT41" s="29"/>
      <c r="AV41"/>
    </row>
    <row r="42" spans="2:48" ht="17.149999999999999" customHeight="1" x14ac:dyDescent="0.2">
      <c r="B42" s="199"/>
      <c r="C42" s="174"/>
      <c r="D42" s="149"/>
      <c r="E42" s="31" t="s">
        <v>16</v>
      </c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6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52"/>
      <c r="AL42" s="62"/>
      <c r="AM42" s="62"/>
      <c r="AN42" s="62"/>
      <c r="AO42" s="112"/>
      <c r="AP42" s="112"/>
      <c r="AQ42" s="105">
        <f>$AK$49-AR42</f>
        <v>132</v>
      </c>
      <c r="AR42" s="106">
        <f>SUM(F42:AJ42)</f>
        <v>0</v>
      </c>
      <c r="AS42" s="115">
        <f>AQ42/$AK$49</f>
        <v>1</v>
      </c>
      <c r="AT42" s="107">
        <f>('5月'!AQ42+'6月'!AQ42+'7月'!AQ42)/($AC$6+$AE$6+$AG$6)</f>
        <v>1</v>
      </c>
      <c r="AV42"/>
    </row>
    <row r="43" spans="2:48" ht="16.5" customHeight="1" x14ac:dyDescent="0.55000000000000004">
      <c r="B43" s="178" t="s">
        <v>22</v>
      </c>
      <c r="C43" s="179"/>
      <c r="D43" s="179"/>
      <c r="E43" s="180"/>
      <c r="F43" s="57"/>
      <c r="G43" s="58"/>
      <c r="H43" s="58"/>
      <c r="I43" s="58"/>
      <c r="J43" s="58"/>
      <c r="K43" s="58"/>
      <c r="L43" s="163"/>
      <c r="M43" s="58"/>
      <c r="N43" s="58"/>
      <c r="O43" s="58"/>
      <c r="P43" s="144"/>
      <c r="Q43" s="144"/>
      <c r="R43" s="163"/>
      <c r="S43" s="163"/>
      <c r="T43" s="158"/>
      <c r="U43" s="144"/>
      <c r="V43" s="58"/>
      <c r="W43" s="58"/>
      <c r="X43" s="58"/>
      <c r="Y43" s="59"/>
      <c r="Z43" s="63"/>
      <c r="AA43" s="59"/>
      <c r="AB43" s="59"/>
      <c r="AC43" s="58"/>
      <c r="AD43" s="58"/>
      <c r="AE43" s="58"/>
      <c r="AF43" s="163"/>
      <c r="AG43" s="163"/>
      <c r="AH43" s="58"/>
      <c r="AI43" s="58"/>
      <c r="AJ43" s="58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V43"/>
    </row>
    <row r="44" spans="2:48" ht="16.5" customHeight="1" x14ac:dyDescent="0.55000000000000004">
      <c r="B44" s="178" t="s">
        <v>9</v>
      </c>
      <c r="C44" s="179"/>
      <c r="D44" s="179"/>
      <c r="E44" s="180"/>
      <c r="F44" s="147">
        <f>F43-F45</f>
        <v>0</v>
      </c>
      <c r="G44" s="146">
        <f>G43-G45</f>
        <v>0</v>
      </c>
      <c r="H44" s="146">
        <f t="shared" ref="H44:AI44" si="5">H43-H45</f>
        <v>0</v>
      </c>
      <c r="I44" s="168">
        <f t="shared" ref="I44" si="6">I43-I45</f>
        <v>0</v>
      </c>
      <c r="J44" s="146"/>
      <c r="K44" s="163"/>
      <c r="L44" s="163">
        <f t="shared" ref="L44" si="7">L43-L45</f>
        <v>0</v>
      </c>
      <c r="M44" s="146">
        <f t="shared" si="5"/>
        <v>0</v>
      </c>
      <c r="N44" s="146">
        <f t="shared" si="5"/>
        <v>0</v>
      </c>
      <c r="O44" s="146">
        <f t="shared" si="5"/>
        <v>0</v>
      </c>
      <c r="P44" s="168">
        <f t="shared" ref="P44" si="8">P43-P45</f>
        <v>0</v>
      </c>
      <c r="Q44" s="146"/>
      <c r="R44" s="163"/>
      <c r="S44" s="163">
        <f t="shared" si="5"/>
        <v>0</v>
      </c>
      <c r="T44" s="158">
        <f t="shared" ref="T44" si="9">T43-T45</f>
        <v>0</v>
      </c>
      <c r="U44" s="146">
        <f t="shared" si="5"/>
        <v>0</v>
      </c>
      <c r="V44" s="146">
        <f t="shared" si="5"/>
        <v>0</v>
      </c>
      <c r="W44" s="168">
        <f t="shared" ref="W44" si="10">W43-W45</f>
        <v>0</v>
      </c>
      <c r="X44" s="163"/>
      <c r="Y44" s="163"/>
      <c r="Z44" s="63">
        <f t="shared" ref="Z44" si="11">Z43-Z45</f>
        <v>0</v>
      </c>
      <c r="AA44" s="146">
        <f t="shared" si="5"/>
        <v>0</v>
      </c>
      <c r="AB44" s="146">
        <f t="shared" si="5"/>
        <v>0</v>
      </c>
      <c r="AC44" s="146">
        <f t="shared" si="5"/>
        <v>0</v>
      </c>
      <c r="AD44" s="168">
        <f t="shared" ref="AD44" si="12">AD43-AD45</f>
        <v>0</v>
      </c>
      <c r="AE44" s="146"/>
      <c r="AF44" s="163"/>
      <c r="AG44" s="163">
        <f t="shared" ref="AG44" si="13">AG43-AG45</f>
        <v>0</v>
      </c>
      <c r="AH44" s="146">
        <f t="shared" si="5"/>
        <v>0</v>
      </c>
      <c r="AI44" s="146">
        <f t="shared" si="5"/>
        <v>0</v>
      </c>
      <c r="AJ44" s="168">
        <f t="shared" ref="AJ44" si="14">AJ43-AJ45</f>
        <v>0</v>
      </c>
      <c r="AK44" s="69"/>
      <c r="AL44" s="69"/>
      <c r="AM44" s="69"/>
      <c r="AN44" s="69"/>
      <c r="AO44" s="69"/>
      <c r="AP44" s="69"/>
      <c r="AQ44" s="69"/>
      <c r="AR44" s="69"/>
      <c r="AS44" s="69"/>
      <c r="AT44" s="69"/>
      <c r="AV44"/>
    </row>
    <row r="45" spans="2:48" ht="16.5" customHeight="1" x14ac:dyDescent="0.55000000000000004">
      <c r="B45" s="178" t="s">
        <v>12</v>
      </c>
      <c r="C45" s="179"/>
      <c r="D45" s="179"/>
      <c r="E45" s="180"/>
      <c r="F45" s="147">
        <f>COUNTIF(F13:F42,$X$9)</f>
        <v>0</v>
      </c>
      <c r="G45" s="147">
        <f t="shared" ref="G45" si="15">COUNTIF(G13:G42,$X$9)</f>
        <v>0</v>
      </c>
      <c r="H45" s="147">
        <f t="shared" ref="H45:AI45" si="16">COUNTIF(H13:H42,$X$9)</f>
        <v>0</v>
      </c>
      <c r="I45" s="169">
        <f t="shared" ref="I45" si="17">COUNTIF(I13:I42,$X$9)</f>
        <v>0</v>
      </c>
      <c r="J45" s="147"/>
      <c r="K45" s="164"/>
      <c r="L45" s="164">
        <f t="shared" ref="L45" si="18">COUNTIF(L13:L42,$X$9)</f>
        <v>0</v>
      </c>
      <c r="M45" s="147">
        <f t="shared" si="16"/>
        <v>0</v>
      </c>
      <c r="N45" s="147">
        <f t="shared" si="16"/>
        <v>0</v>
      </c>
      <c r="O45" s="147">
        <f t="shared" si="16"/>
        <v>0</v>
      </c>
      <c r="P45" s="169">
        <f t="shared" ref="P45" si="19">COUNTIF(P13:P42,$X$9)</f>
        <v>0</v>
      </c>
      <c r="Q45" s="147"/>
      <c r="R45" s="164"/>
      <c r="S45" s="164">
        <f t="shared" si="16"/>
        <v>0</v>
      </c>
      <c r="T45" s="156">
        <f t="shared" ref="T45" si="20">COUNTIF(T13:T42,$X$9)</f>
        <v>0</v>
      </c>
      <c r="U45" s="147">
        <f t="shared" si="16"/>
        <v>0</v>
      </c>
      <c r="V45" s="147">
        <f t="shared" si="16"/>
        <v>0</v>
      </c>
      <c r="W45" s="169">
        <f t="shared" ref="W45" si="21">COUNTIF(W13:W42,$X$9)</f>
        <v>0</v>
      </c>
      <c r="X45" s="164"/>
      <c r="Y45" s="164"/>
      <c r="Z45" s="172">
        <f t="shared" ref="Z45" si="22">COUNTIF(Z13:Z42,$X$9)</f>
        <v>0</v>
      </c>
      <c r="AA45" s="147">
        <f t="shared" si="16"/>
        <v>0</v>
      </c>
      <c r="AB45" s="147">
        <f t="shared" si="16"/>
        <v>0</v>
      </c>
      <c r="AC45" s="147">
        <f t="shared" si="16"/>
        <v>0</v>
      </c>
      <c r="AD45" s="169">
        <f t="shared" ref="AD45" si="23">COUNTIF(AD13:AD42,$X$9)</f>
        <v>0</v>
      </c>
      <c r="AE45" s="147"/>
      <c r="AF45" s="164"/>
      <c r="AG45" s="164">
        <f t="shared" ref="AG45" si="24">COUNTIF(AG13:AG42,$X$9)</f>
        <v>0</v>
      </c>
      <c r="AH45" s="147">
        <f t="shared" si="16"/>
        <v>0</v>
      </c>
      <c r="AI45" s="147">
        <f t="shared" si="16"/>
        <v>0</v>
      </c>
      <c r="AJ45" s="169">
        <f t="shared" ref="AJ45" si="25">COUNTIF(AJ13:AJ42,$X$9)</f>
        <v>0</v>
      </c>
      <c r="AK45" s="69"/>
      <c r="AL45" s="69"/>
      <c r="AM45" s="69"/>
      <c r="AN45" s="69"/>
      <c r="AO45" s="69"/>
      <c r="AP45" s="69"/>
      <c r="AQ45" s="69"/>
      <c r="AR45" s="69"/>
      <c r="AS45" s="69"/>
      <c r="AT45" s="69"/>
      <c r="AV45"/>
    </row>
    <row r="46" spans="2:48" ht="16.5" customHeight="1" x14ac:dyDescent="0.55000000000000004">
      <c r="B46" s="178" t="s">
        <v>10</v>
      </c>
      <c r="C46" s="179"/>
      <c r="D46" s="179"/>
      <c r="E46" s="180"/>
      <c r="F46" s="147">
        <f>COUNTIF(F13:F42,$AA$9)</f>
        <v>0</v>
      </c>
      <c r="G46" s="147">
        <f t="shared" ref="G46" si="26">COUNTIF(G13:G42,$AA$9)</f>
        <v>0</v>
      </c>
      <c r="H46" s="147">
        <f t="shared" ref="H46:AI46" si="27">COUNTIF(H13:H42,$AA$9)</f>
        <v>0</v>
      </c>
      <c r="I46" s="169">
        <f t="shared" ref="I46" si="28">COUNTIF(I13:I42,$AA$9)</f>
        <v>0</v>
      </c>
      <c r="J46" s="147"/>
      <c r="K46" s="164"/>
      <c r="L46" s="164">
        <f t="shared" ref="L46" si="29">COUNTIF(L13:L42,$AA$9)</f>
        <v>0</v>
      </c>
      <c r="M46" s="147">
        <f t="shared" si="27"/>
        <v>0</v>
      </c>
      <c r="N46" s="147">
        <f t="shared" si="27"/>
        <v>0</v>
      </c>
      <c r="O46" s="147">
        <f t="shared" si="27"/>
        <v>0</v>
      </c>
      <c r="P46" s="169">
        <f t="shared" ref="P46" si="30">COUNTIF(P13:P42,$AA$9)</f>
        <v>0</v>
      </c>
      <c r="Q46" s="147"/>
      <c r="R46" s="164"/>
      <c r="S46" s="164">
        <f t="shared" si="27"/>
        <v>0</v>
      </c>
      <c r="T46" s="156">
        <f t="shared" ref="T46" si="31">COUNTIF(T13:T42,$AA$9)</f>
        <v>0</v>
      </c>
      <c r="U46" s="147">
        <f t="shared" si="27"/>
        <v>0</v>
      </c>
      <c r="V46" s="147">
        <f t="shared" si="27"/>
        <v>0</v>
      </c>
      <c r="W46" s="169">
        <f t="shared" ref="W46" si="32">COUNTIF(W13:W42,$AA$9)</f>
        <v>0</v>
      </c>
      <c r="X46" s="164"/>
      <c r="Y46" s="164"/>
      <c r="Z46" s="172">
        <f t="shared" ref="Z46" si="33">COUNTIF(Z13:Z42,$AA$9)</f>
        <v>0</v>
      </c>
      <c r="AA46" s="147">
        <f t="shared" si="27"/>
        <v>0</v>
      </c>
      <c r="AB46" s="147">
        <f t="shared" si="27"/>
        <v>0</v>
      </c>
      <c r="AC46" s="147">
        <f t="shared" si="27"/>
        <v>0</v>
      </c>
      <c r="AD46" s="169">
        <f t="shared" ref="AD46" si="34">COUNTIF(AD13:AD42,$AA$9)</f>
        <v>0</v>
      </c>
      <c r="AE46" s="147"/>
      <c r="AF46" s="164"/>
      <c r="AG46" s="164">
        <f t="shared" ref="AG46" si="35">COUNTIF(AG13:AG42,$AA$9)</f>
        <v>0</v>
      </c>
      <c r="AH46" s="147">
        <f t="shared" si="27"/>
        <v>0</v>
      </c>
      <c r="AI46" s="147">
        <f t="shared" si="27"/>
        <v>0</v>
      </c>
      <c r="AJ46" s="169">
        <f t="shared" ref="AJ46" si="36">COUNTIF(AJ13:AJ42,$AA$9)</f>
        <v>0</v>
      </c>
      <c r="AK46" s="69"/>
      <c r="AL46" s="69"/>
      <c r="AM46" s="69"/>
      <c r="AN46" s="69"/>
      <c r="AO46" s="69"/>
      <c r="AP46" s="69"/>
      <c r="AQ46" s="69"/>
      <c r="AR46" s="69"/>
      <c r="AS46" s="69"/>
      <c r="AT46" s="69"/>
      <c r="AV46"/>
    </row>
    <row r="47" spans="2:48" ht="16.5" customHeight="1" x14ac:dyDescent="0.55000000000000004">
      <c r="B47" s="178" t="s">
        <v>11</v>
      </c>
      <c r="C47" s="179"/>
      <c r="D47" s="179"/>
      <c r="E47" s="180"/>
      <c r="F47" s="147">
        <f>COUNTIF(F13:F42,$AD$9)</f>
        <v>0</v>
      </c>
      <c r="G47" s="147">
        <f t="shared" ref="G47" si="37">COUNTIF(G13:G42,$AD$9)</f>
        <v>0</v>
      </c>
      <c r="H47" s="147">
        <f t="shared" ref="H47:AI47" si="38">COUNTIF(H13:H42,$AD$9)</f>
        <v>0</v>
      </c>
      <c r="I47" s="169">
        <f t="shared" ref="I47" si="39">COUNTIF(I13:I42,$AD$9)</f>
        <v>0</v>
      </c>
      <c r="J47" s="147"/>
      <c r="K47" s="164"/>
      <c r="L47" s="164">
        <f t="shared" ref="L47" si="40">COUNTIF(L13:L42,$AD$9)</f>
        <v>0</v>
      </c>
      <c r="M47" s="147">
        <f t="shared" si="38"/>
        <v>0</v>
      </c>
      <c r="N47" s="147">
        <f t="shared" si="38"/>
        <v>0</v>
      </c>
      <c r="O47" s="147">
        <f t="shared" si="38"/>
        <v>0</v>
      </c>
      <c r="P47" s="169">
        <f t="shared" ref="P47" si="41">COUNTIF(P13:P42,$AD$9)</f>
        <v>0</v>
      </c>
      <c r="Q47" s="147"/>
      <c r="R47" s="164"/>
      <c r="S47" s="164">
        <f t="shared" si="38"/>
        <v>0</v>
      </c>
      <c r="T47" s="156">
        <f t="shared" ref="T47" si="42">COUNTIF(T13:T42,$AD$9)</f>
        <v>0</v>
      </c>
      <c r="U47" s="147">
        <f t="shared" si="38"/>
        <v>0</v>
      </c>
      <c r="V47" s="147">
        <f t="shared" si="38"/>
        <v>0</v>
      </c>
      <c r="W47" s="169">
        <f t="shared" ref="W47" si="43">COUNTIF(W13:W42,$AD$9)</f>
        <v>0</v>
      </c>
      <c r="X47" s="164"/>
      <c r="Y47" s="164"/>
      <c r="Z47" s="172">
        <f t="shared" ref="Z47" si="44">COUNTIF(Z13:Z42,$AD$9)</f>
        <v>0</v>
      </c>
      <c r="AA47" s="147">
        <f t="shared" si="38"/>
        <v>0</v>
      </c>
      <c r="AB47" s="147">
        <f t="shared" si="38"/>
        <v>0</v>
      </c>
      <c r="AC47" s="147">
        <f t="shared" si="38"/>
        <v>0</v>
      </c>
      <c r="AD47" s="169">
        <f t="shared" ref="AD47" si="45">COUNTIF(AD13:AD42,$AD$9)</f>
        <v>0</v>
      </c>
      <c r="AE47" s="147"/>
      <c r="AF47" s="164"/>
      <c r="AG47" s="164">
        <f t="shared" ref="AG47" si="46">COUNTIF(AG13:AG42,$AD$9)</f>
        <v>0</v>
      </c>
      <c r="AH47" s="147">
        <f t="shared" si="38"/>
        <v>0</v>
      </c>
      <c r="AI47" s="147">
        <f t="shared" si="38"/>
        <v>0</v>
      </c>
      <c r="AJ47" s="169">
        <f t="shared" ref="AJ47" si="47">COUNTIF(AJ13:AJ42,$AD$9)</f>
        <v>0</v>
      </c>
      <c r="AK47" s="182" t="s">
        <v>68</v>
      </c>
      <c r="AL47" s="183"/>
      <c r="AN47" s="21"/>
      <c r="AO47" s="21"/>
      <c r="AP47" s="21"/>
      <c r="AQ47" s="69"/>
      <c r="AR47" s="69"/>
      <c r="AS47" s="69"/>
      <c r="AT47" s="69"/>
      <c r="AV47"/>
    </row>
    <row r="48" spans="2:48" ht="16.5" customHeight="1" x14ac:dyDescent="0.55000000000000004">
      <c r="B48" s="178" t="s">
        <v>60</v>
      </c>
      <c r="C48" s="179"/>
      <c r="D48" s="179"/>
      <c r="E48" s="180"/>
      <c r="F48" s="147">
        <f>COUNTIF(F13:F42,$AG$9)</f>
        <v>0</v>
      </c>
      <c r="G48" s="164">
        <f t="shared" ref="G48:AI48" si="48">COUNTIF(G13:G42,$AG$9)</f>
        <v>0</v>
      </c>
      <c r="H48" s="164">
        <f t="shared" si="48"/>
        <v>0</v>
      </c>
      <c r="I48" s="169">
        <f t="shared" ref="I48" si="49">COUNTIF(I13:I42,$AG$9)</f>
        <v>0</v>
      </c>
      <c r="J48" s="164"/>
      <c r="K48" s="164"/>
      <c r="L48" s="164">
        <f t="shared" ref="L48" si="50">COUNTIF(L13:L42,$AG$9)</f>
        <v>0</v>
      </c>
      <c r="M48" s="164">
        <f t="shared" si="48"/>
        <v>0</v>
      </c>
      <c r="N48" s="164">
        <f t="shared" si="48"/>
        <v>0</v>
      </c>
      <c r="O48" s="164">
        <f t="shared" si="48"/>
        <v>0</v>
      </c>
      <c r="P48" s="169">
        <f t="shared" ref="P48" si="51">COUNTIF(P13:P42,$AG$9)</f>
        <v>0</v>
      </c>
      <c r="Q48" s="164"/>
      <c r="R48" s="164"/>
      <c r="S48" s="164">
        <f t="shared" ref="S48" si="52">COUNTIF(S13:S42,$AG$9)</f>
        <v>0</v>
      </c>
      <c r="T48" s="164">
        <f t="shared" si="48"/>
        <v>0</v>
      </c>
      <c r="U48" s="164">
        <f t="shared" si="48"/>
        <v>0</v>
      </c>
      <c r="V48" s="164">
        <f t="shared" si="48"/>
        <v>0</v>
      </c>
      <c r="W48" s="169">
        <f t="shared" ref="W48" si="53">COUNTIF(W13:W42,$AG$9)</f>
        <v>0</v>
      </c>
      <c r="X48" s="164"/>
      <c r="Y48" s="164"/>
      <c r="Z48" s="172">
        <f t="shared" ref="Z48" si="54">COUNTIF(Z13:Z42,$AG$9)</f>
        <v>0</v>
      </c>
      <c r="AA48" s="164">
        <f t="shared" si="48"/>
        <v>0</v>
      </c>
      <c r="AB48" s="164">
        <f t="shared" si="48"/>
        <v>0</v>
      </c>
      <c r="AC48" s="164">
        <f t="shared" si="48"/>
        <v>0</v>
      </c>
      <c r="AD48" s="169">
        <f t="shared" ref="AD48" si="55">COUNTIF(AD13:AD42,$AG$9)</f>
        <v>0</v>
      </c>
      <c r="AE48" s="164"/>
      <c r="AF48" s="164"/>
      <c r="AG48" s="164">
        <f t="shared" ref="AG48" si="56">COUNTIF(AG13:AG42,$AG$9)</f>
        <v>0</v>
      </c>
      <c r="AH48" s="164">
        <f t="shared" si="48"/>
        <v>0</v>
      </c>
      <c r="AI48" s="164">
        <f t="shared" si="48"/>
        <v>0</v>
      </c>
      <c r="AJ48" s="169">
        <f t="shared" ref="AJ48" si="57">COUNTIF(AJ13:AJ42,$AG$9)</f>
        <v>0</v>
      </c>
      <c r="AK48" s="182"/>
      <c r="AL48" s="183"/>
      <c r="AM48" s="21"/>
      <c r="AN48" s="21"/>
      <c r="AO48" s="21"/>
      <c r="AP48" s="21"/>
      <c r="AS48" s="69"/>
      <c r="AT48" s="69"/>
      <c r="AV48"/>
    </row>
    <row r="49" spans="2:48" ht="16.5" customHeight="1" x14ac:dyDescent="0.55000000000000004">
      <c r="B49" s="178" t="s">
        <v>19</v>
      </c>
      <c r="C49" s="179"/>
      <c r="D49" s="179"/>
      <c r="E49" s="180"/>
      <c r="F49" s="60">
        <f>F57</f>
        <v>6</v>
      </c>
      <c r="G49" s="60">
        <f t="shared" ref="G49" si="58">G57</f>
        <v>6</v>
      </c>
      <c r="H49" s="60">
        <f t="shared" ref="H49:AI49" si="59">H57</f>
        <v>6</v>
      </c>
      <c r="I49" s="60">
        <f t="shared" ref="I49" si="60">I57</f>
        <v>6</v>
      </c>
      <c r="J49" s="60"/>
      <c r="K49" s="60"/>
      <c r="L49" s="60">
        <f t="shared" ref="L49" si="61">L57</f>
        <v>6</v>
      </c>
      <c r="M49" s="60">
        <f t="shared" si="59"/>
        <v>6</v>
      </c>
      <c r="N49" s="60">
        <f t="shared" si="59"/>
        <v>6</v>
      </c>
      <c r="O49" s="60">
        <f t="shared" si="59"/>
        <v>6</v>
      </c>
      <c r="P49" s="60">
        <f t="shared" ref="P49" si="62">P57</f>
        <v>6</v>
      </c>
      <c r="Q49" s="60"/>
      <c r="R49" s="60"/>
      <c r="S49" s="60">
        <f t="shared" si="59"/>
        <v>6</v>
      </c>
      <c r="T49" s="60">
        <f t="shared" ref="T49" si="63">T57</f>
        <v>6</v>
      </c>
      <c r="U49" s="60">
        <f t="shared" si="59"/>
        <v>6</v>
      </c>
      <c r="V49" s="60">
        <f t="shared" si="59"/>
        <v>6</v>
      </c>
      <c r="W49" s="60">
        <f t="shared" ref="W49" si="64">W57</f>
        <v>6</v>
      </c>
      <c r="X49" s="60"/>
      <c r="Y49" s="60"/>
      <c r="Z49" s="172">
        <f t="shared" ref="Z49" si="65">Z57</f>
        <v>0</v>
      </c>
      <c r="AA49" s="60">
        <f t="shared" si="59"/>
        <v>6</v>
      </c>
      <c r="AB49" s="60">
        <f t="shared" si="59"/>
        <v>6</v>
      </c>
      <c r="AC49" s="60">
        <f t="shared" si="59"/>
        <v>6</v>
      </c>
      <c r="AD49" s="60">
        <f t="shared" ref="AD49" si="66">AD57</f>
        <v>6</v>
      </c>
      <c r="AE49" s="60"/>
      <c r="AF49" s="60"/>
      <c r="AG49" s="60">
        <f t="shared" ref="AG49" si="67">AG57</f>
        <v>6</v>
      </c>
      <c r="AH49" s="60">
        <f t="shared" si="59"/>
        <v>6</v>
      </c>
      <c r="AI49" s="60">
        <f t="shared" si="59"/>
        <v>6</v>
      </c>
      <c r="AJ49" s="60">
        <f t="shared" ref="AJ49" si="68">AJ57</f>
        <v>6</v>
      </c>
      <c r="AK49" s="225">
        <f>SUM(F49:AJ49)</f>
        <v>132</v>
      </c>
      <c r="AL49" s="240"/>
      <c r="AM49" s="11"/>
      <c r="AN49" s="11"/>
      <c r="AO49" s="11"/>
      <c r="AP49" s="11"/>
      <c r="AQ49" s="11"/>
      <c r="AR49" s="11"/>
      <c r="AS49" s="11"/>
      <c r="AT49" s="11"/>
      <c r="AV49"/>
    </row>
    <row r="50" spans="2:48" ht="18" x14ac:dyDescent="0.55000000000000004">
      <c r="B50" s="227" t="s">
        <v>18</v>
      </c>
      <c r="C50" s="227"/>
      <c r="D50" s="227"/>
      <c r="E50" s="11">
        <v>1</v>
      </c>
      <c r="F50" s="70" t="s">
        <v>26</v>
      </c>
      <c r="G50" s="70" t="s">
        <v>26</v>
      </c>
      <c r="H50" s="70" t="s">
        <v>29</v>
      </c>
      <c r="I50" s="70" t="s">
        <v>26</v>
      </c>
      <c r="J50" s="70"/>
      <c r="K50" s="70"/>
      <c r="L50" s="70" t="s">
        <v>26</v>
      </c>
      <c r="M50" s="70" t="s">
        <v>26</v>
      </c>
      <c r="N50" s="70" t="s">
        <v>26</v>
      </c>
      <c r="O50" s="70" t="s">
        <v>26</v>
      </c>
      <c r="P50" s="70" t="s">
        <v>26</v>
      </c>
      <c r="Q50" s="70"/>
      <c r="R50" s="70"/>
      <c r="S50" s="70" t="s">
        <v>26</v>
      </c>
      <c r="T50" s="70" t="s">
        <v>26</v>
      </c>
      <c r="U50" s="70" t="s">
        <v>26</v>
      </c>
      <c r="V50" s="70" t="s">
        <v>29</v>
      </c>
      <c r="W50" s="70" t="s">
        <v>26</v>
      </c>
      <c r="X50" s="70"/>
      <c r="Y50" s="70"/>
      <c r="Z50" s="70"/>
      <c r="AA50" s="70" t="s">
        <v>26</v>
      </c>
      <c r="AB50" s="70" t="s">
        <v>26</v>
      </c>
      <c r="AC50" s="70" t="s">
        <v>29</v>
      </c>
      <c r="AD50" s="70" t="s">
        <v>26</v>
      </c>
      <c r="AE50" s="70"/>
      <c r="AF50" s="70"/>
      <c r="AG50" s="70" t="s">
        <v>26</v>
      </c>
      <c r="AH50" s="70" t="s">
        <v>26</v>
      </c>
      <c r="AI50" s="70" t="s">
        <v>26</v>
      </c>
      <c r="AJ50" s="70" t="s">
        <v>26</v>
      </c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V50"/>
    </row>
    <row r="51" spans="2:48" ht="18" x14ac:dyDescent="0.55000000000000004">
      <c r="B51" s="228"/>
      <c r="C51" s="228"/>
      <c r="D51" s="228"/>
      <c r="E51" s="11">
        <v>2</v>
      </c>
      <c r="F51" s="70" t="s">
        <v>26</v>
      </c>
      <c r="G51" s="70" t="s">
        <v>26</v>
      </c>
      <c r="H51" s="70" t="s">
        <v>29</v>
      </c>
      <c r="I51" s="70" t="s">
        <v>26</v>
      </c>
      <c r="J51" s="70"/>
      <c r="K51" s="70"/>
      <c r="L51" s="70" t="s">
        <v>26</v>
      </c>
      <c r="M51" s="70" t="s">
        <v>26</v>
      </c>
      <c r="N51" s="70" t="s">
        <v>26</v>
      </c>
      <c r="O51" s="70" t="s">
        <v>26</v>
      </c>
      <c r="P51" s="70" t="s">
        <v>26</v>
      </c>
      <c r="Q51" s="70"/>
      <c r="R51" s="70"/>
      <c r="S51" s="70" t="s">
        <v>26</v>
      </c>
      <c r="T51" s="70" t="s">
        <v>26</v>
      </c>
      <c r="U51" s="70" t="s">
        <v>26</v>
      </c>
      <c r="V51" s="70" t="s">
        <v>29</v>
      </c>
      <c r="W51" s="70" t="s">
        <v>26</v>
      </c>
      <c r="X51" s="70"/>
      <c r="Y51" s="70"/>
      <c r="Z51" s="70"/>
      <c r="AA51" s="70" t="s">
        <v>26</v>
      </c>
      <c r="AB51" s="70" t="s">
        <v>26</v>
      </c>
      <c r="AC51" s="70" t="s">
        <v>29</v>
      </c>
      <c r="AD51" s="70" t="s">
        <v>26</v>
      </c>
      <c r="AE51" s="70"/>
      <c r="AF51" s="70"/>
      <c r="AG51" s="70" t="s">
        <v>26</v>
      </c>
      <c r="AH51" s="70" t="s">
        <v>26</v>
      </c>
      <c r="AI51" s="70" t="s">
        <v>26</v>
      </c>
      <c r="AJ51" s="70" t="s">
        <v>26</v>
      </c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V51"/>
    </row>
    <row r="52" spans="2:48" ht="18" x14ac:dyDescent="0.55000000000000004">
      <c r="B52" s="228"/>
      <c r="C52" s="228"/>
      <c r="D52" s="228"/>
      <c r="E52" s="11">
        <v>3</v>
      </c>
      <c r="F52" s="70" t="s">
        <v>26</v>
      </c>
      <c r="G52" s="70" t="s">
        <v>26</v>
      </c>
      <c r="H52" s="70" t="s">
        <v>29</v>
      </c>
      <c r="I52" s="70" t="s">
        <v>26</v>
      </c>
      <c r="J52" s="70"/>
      <c r="K52" s="70"/>
      <c r="L52" s="70" t="s">
        <v>26</v>
      </c>
      <c r="M52" s="70" t="s">
        <v>26</v>
      </c>
      <c r="N52" s="70" t="s">
        <v>26</v>
      </c>
      <c r="O52" s="70" t="s">
        <v>26</v>
      </c>
      <c r="P52" s="70" t="s">
        <v>26</v>
      </c>
      <c r="Q52" s="70"/>
      <c r="R52" s="70"/>
      <c r="S52" s="70" t="s">
        <v>26</v>
      </c>
      <c r="T52" s="70" t="s">
        <v>26</v>
      </c>
      <c r="U52" s="70" t="s">
        <v>26</v>
      </c>
      <c r="V52" s="70" t="s">
        <v>29</v>
      </c>
      <c r="W52" s="70" t="s">
        <v>26</v>
      </c>
      <c r="X52" s="70"/>
      <c r="Y52" s="70"/>
      <c r="Z52" s="70"/>
      <c r="AA52" s="70" t="s">
        <v>26</v>
      </c>
      <c r="AB52" s="70" t="s">
        <v>26</v>
      </c>
      <c r="AC52" s="70" t="s">
        <v>29</v>
      </c>
      <c r="AD52" s="70" t="s">
        <v>26</v>
      </c>
      <c r="AE52" s="70"/>
      <c r="AF52" s="70"/>
      <c r="AG52" s="70" t="s">
        <v>26</v>
      </c>
      <c r="AH52" s="70" t="s">
        <v>26</v>
      </c>
      <c r="AI52" s="70" t="s">
        <v>26</v>
      </c>
      <c r="AJ52" s="70" t="s">
        <v>26</v>
      </c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V52"/>
    </row>
    <row r="53" spans="2:48" ht="18" x14ac:dyDescent="0.55000000000000004">
      <c r="B53" s="228"/>
      <c r="C53" s="228"/>
      <c r="D53" s="228"/>
      <c r="E53" s="11">
        <v>4</v>
      </c>
      <c r="F53" s="70" t="s">
        <v>26</v>
      </c>
      <c r="G53" s="70" t="s">
        <v>26</v>
      </c>
      <c r="H53" s="70" t="s">
        <v>29</v>
      </c>
      <c r="I53" s="70" t="s">
        <v>26</v>
      </c>
      <c r="J53" s="70"/>
      <c r="K53" s="70"/>
      <c r="L53" s="70" t="s">
        <v>26</v>
      </c>
      <c r="M53" s="70" t="s">
        <v>26</v>
      </c>
      <c r="N53" s="70" t="s">
        <v>26</v>
      </c>
      <c r="O53" s="70" t="s">
        <v>26</v>
      </c>
      <c r="P53" s="70" t="s">
        <v>26</v>
      </c>
      <c r="Q53" s="70"/>
      <c r="R53" s="70"/>
      <c r="S53" s="70" t="s">
        <v>26</v>
      </c>
      <c r="T53" s="70" t="s">
        <v>26</v>
      </c>
      <c r="U53" s="70" t="s">
        <v>26</v>
      </c>
      <c r="V53" s="70" t="s">
        <v>29</v>
      </c>
      <c r="W53" s="70" t="s">
        <v>26</v>
      </c>
      <c r="X53" s="70"/>
      <c r="Y53" s="70"/>
      <c r="Z53" s="70"/>
      <c r="AA53" s="70" t="s">
        <v>26</v>
      </c>
      <c r="AB53" s="70" t="s">
        <v>26</v>
      </c>
      <c r="AC53" s="70" t="s">
        <v>29</v>
      </c>
      <c r="AD53" s="70" t="s">
        <v>26</v>
      </c>
      <c r="AE53" s="70"/>
      <c r="AF53" s="70"/>
      <c r="AG53" s="70" t="s">
        <v>26</v>
      </c>
      <c r="AH53" s="70" t="s">
        <v>26</v>
      </c>
      <c r="AI53" s="70" t="s">
        <v>26</v>
      </c>
      <c r="AJ53" s="70" t="s">
        <v>26</v>
      </c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V53"/>
    </row>
    <row r="54" spans="2:48" ht="18" x14ac:dyDescent="0.55000000000000004">
      <c r="B54" s="228"/>
      <c r="C54" s="228"/>
      <c r="D54" s="228"/>
      <c r="E54" s="11">
        <v>5</v>
      </c>
      <c r="F54" s="70" t="s">
        <v>26</v>
      </c>
      <c r="G54" s="70" t="s">
        <v>26</v>
      </c>
      <c r="H54" s="70" t="s">
        <v>29</v>
      </c>
      <c r="I54" s="70" t="s">
        <v>26</v>
      </c>
      <c r="J54" s="70"/>
      <c r="K54" s="70"/>
      <c r="L54" s="70" t="s">
        <v>26</v>
      </c>
      <c r="M54" s="70" t="s">
        <v>26</v>
      </c>
      <c r="N54" s="70" t="s">
        <v>26</v>
      </c>
      <c r="O54" s="70" t="s">
        <v>26</v>
      </c>
      <c r="P54" s="70" t="s">
        <v>26</v>
      </c>
      <c r="Q54" s="70"/>
      <c r="R54" s="70"/>
      <c r="S54" s="70" t="s">
        <v>26</v>
      </c>
      <c r="T54" s="70" t="s">
        <v>26</v>
      </c>
      <c r="U54" s="70" t="s">
        <v>26</v>
      </c>
      <c r="V54" s="70" t="s">
        <v>29</v>
      </c>
      <c r="W54" s="70" t="s">
        <v>26</v>
      </c>
      <c r="X54" s="70"/>
      <c r="Y54" s="70"/>
      <c r="Z54" s="70"/>
      <c r="AA54" s="70" t="s">
        <v>26</v>
      </c>
      <c r="AB54" s="70" t="s">
        <v>26</v>
      </c>
      <c r="AC54" s="70" t="s">
        <v>29</v>
      </c>
      <c r="AD54" s="70" t="s">
        <v>26</v>
      </c>
      <c r="AE54" s="70"/>
      <c r="AF54" s="70"/>
      <c r="AG54" s="70" t="s">
        <v>26</v>
      </c>
      <c r="AH54" s="70" t="s">
        <v>26</v>
      </c>
      <c r="AI54" s="70" t="s">
        <v>26</v>
      </c>
      <c r="AJ54" s="70" t="s">
        <v>26</v>
      </c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V54"/>
    </row>
    <row r="55" spans="2:48" ht="18" x14ac:dyDescent="0.55000000000000004">
      <c r="B55" s="228"/>
      <c r="C55" s="228"/>
      <c r="D55" s="228"/>
      <c r="E55" s="11">
        <v>6</v>
      </c>
      <c r="F55" s="70" t="s">
        <v>26</v>
      </c>
      <c r="G55" s="70" t="s">
        <v>26</v>
      </c>
      <c r="H55" s="70" t="s">
        <v>29</v>
      </c>
      <c r="I55" s="70" t="s">
        <v>26</v>
      </c>
      <c r="J55" s="70"/>
      <c r="K55" s="70"/>
      <c r="L55" s="70" t="s">
        <v>26</v>
      </c>
      <c r="M55" s="70" t="s">
        <v>26</v>
      </c>
      <c r="N55" s="70" t="s">
        <v>26</v>
      </c>
      <c r="O55" s="70" t="s">
        <v>26</v>
      </c>
      <c r="P55" s="70" t="s">
        <v>26</v>
      </c>
      <c r="Q55" s="70"/>
      <c r="R55" s="70"/>
      <c r="S55" s="70" t="s">
        <v>26</v>
      </c>
      <c r="T55" s="70" t="s">
        <v>26</v>
      </c>
      <c r="U55" s="70" t="s">
        <v>26</v>
      </c>
      <c r="V55" s="70" t="s">
        <v>29</v>
      </c>
      <c r="W55" s="70" t="s">
        <v>26</v>
      </c>
      <c r="X55" s="70"/>
      <c r="Y55" s="70"/>
      <c r="Z55" s="70"/>
      <c r="AA55" s="70" t="s">
        <v>26</v>
      </c>
      <c r="AB55" s="70" t="s">
        <v>26</v>
      </c>
      <c r="AC55" s="70" t="s">
        <v>29</v>
      </c>
      <c r="AD55" s="70" t="s">
        <v>26</v>
      </c>
      <c r="AE55" s="70"/>
      <c r="AF55" s="70"/>
      <c r="AG55" s="70" t="s">
        <v>26</v>
      </c>
      <c r="AH55" s="70" t="s">
        <v>26</v>
      </c>
      <c r="AI55" s="70" t="s">
        <v>26</v>
      </c>
      <c r="AJ55" s="70" t="s">
        <v>26</v>
      </c>
      <c r="AK55" s="71" t="s">
        <v>14</v>
      </c>
      <c r="AL55" s="11"/>
      <c r="AM55" s="11"/>
      <c r="AN55" s="11"/>
      <c r="AO55" s="11"/>
      <c r="AP55" s="11"/>
      <c r="AQ55" s="11"/>
      <c r="AR55" s="11"/>
      <c r="AS55" s="11"/>
      <c r="AT55" s="11"/>
      <c r="AV55"/>
    </row>
    <row r="56" spans="2:48" ht="18" x14ac:dyDescent="0.55000000000000004">
      <c r="B56" s="197" t="s">
        <v>13</v>
      </c>
      <c r="C56" s="197"/>
      <c r="D56" s="197"/>
      <c r="E56" s="72" t="s">
        <v>25</v>
      </c>
      <c r="F56" s="73">
        <f t="shared" ref="F56:G56" si="69">COUNTIF(F50:F55,$E$56)</f>
        <v>0</v>
      </c>
      <c r="G56" s="73">
        <f t="shared" si="69"/>
        <v>0</v>
      </c>
      <c r="H56" s="73">
        <f>COUNTIF(H50:H55,$E$56)</f>
        <v>0</v>
      </c>
      <c r="I56" s="73">
        <f>COUNTIF(I50:I55,$E$56)</f>
        <v>0</v>
      </c>
      <c r="J56" s="73"/>
      <c r="K56" s="73"/>
      <c r="L56" s="73">
        <f t="shared" ref="L56" si="70">COUNTIF(L50:L55,$E$56)</f>
        <v>0</v>
      </c>
      <c r="M56" s="73">
        <f t="shared" ref="M56:O56" si="71">COUNTIF(M50:M55,$E$56)</f>
        <v>0</v>
      </c>
      <c r="N56" s="73">
        <f t="shared" si="71"/>
        <v>0</v>
      </c>
      <c r="O56" s="73">
        <f t="shared" si="71"/>
        <v>0</v>
      </c>
      <c r="P56" s="73">
        <f t="shared" ref="P56" si="72">COUNTIF(P50:P55,$E$56)</f>
        <v>0</v>
      </c>
      <c r="Q56" s="73"/>
      <c r="R56" s="73"/>
      <c r="S56" s="73">
        <f t="shared" ref="S56" si="73">COUNTIF(S50:S55,$E$56)</f>
        <v>0</v>
      </c>
      <c r="T56" s="73">
        <f t="shared" ref="T56" si="74">COUNTIF(T50:T55,$E$56)</f>
        <v>0</v>
      </c>
      <c r="U56" s="73">
        <f>COUNTIF(U50:U55,$E$56)</f>
        <v>0</v>
      </c>
      <c r="V56" s="73">
        <f>COUNTIF(V50:V55,$E$56)</f>
        <v>0</v>
      </c>
      <c r="W56" s="73">
        <f>COUNTIF(W50:W55,$E$56)</f>
        <v>0</v>
      </c>
      <c r="X56" s="73"/>
      <c r="Y56" s="73"/>
      <c r="Z56" s="73"/>
      <c r="AA56" s="73">
        <f t="shared" ref="AA56:AB56" si="75">COUNTIF(AA50:AA55,$E$56)</f>
        <v>0</v>
      </c>
      <c r="AB56" s="73">
        <f t="shared" si="75"/>
        <v>0</v>
      </c>
      <c r="AC56" s="73">
        <f>COUNTIF(AC50:AC55,$E$56)</f>
        <v>0</v>
      </c>
      <c r="AD56" s="73">
        <f>COUNTIF(AD50:AD55,$E$56)</f>
        <v>0</v>
      </c>
      <c r="AE56" s="73"/>
      <c r="AF56" s="73"/>
      <c r="AG56" s="73">
        <f t="shared" ref="AG56" si="76">COUNTIF(AG50:AG55,$E$56)</f>
        <v>0</v>
      </c>
      <c r="AH56" s="73">
        <f t="shared" ref="AH56:AI56" si="77">COUNTIF(AH50:AH55,$E$56)</f>
        <v>0</v>
      </c>
      <c r="AI56" s="73">
        <f t="shared" si="77"/>
        <v>0</v>
      </c>
      <c r="AJ56" s="73">
        <f t="shared" ref="AJ56" si="78">COUNTIF(AJ50:AJ55,$E$56)</f>
        <v>0</v>
      </c>
      <c r="AK56" s="17">
        <f>SUM(F56:AJ56)</f>
        <v>0</v>
      </c>
      <c r="AL56" s="11"/>
      <c r="AM56" s="11"/>
      <c r="AN56" s="11"/>
      <c r="AO56" s="11"/>
      <c r="AP56" s="11"/>
      <c r="AQ56" s="11"/>
      <c r="AR56" s="11"/>
      <c r="AS56" s="11"/>
      <c r="AT56" s="11"/>
      <c r="AV56"/>
    </row>
    <row r="57" spans="2:48" ht="18" x14ac:dyDescent="0.55000000000000004">
      <c r="B57" s="196"/>
      <c r="C57" s="196"/>
      <c r="D57" s="196"/>
      <c r="E57" s="17" t="s">
        <v>26</v>
      </c>
      <c r="F57" s="74">
        <f t="shared" ref="F57:G57" si="79">COUNTIF(F50:F55,$E$57)</f>
        <v>6</v>
      </c>
      <c r="G57" s="74">
        <f t="shared" si="79"/>
        <v>6</v>
      </c>
      <c r="H57" s="74">
        <f>COUNTIF(H50:H55,$E$57)</f>
        <v>6</v>
      </c>
      <c r="I57" s="170">
        <f>COUNTIF(I50:I55,$E$57)</f>
        <v>6</v>
      </c>
      <c r="J57" s="145"/>
      <c r="K57" s="165"/>
      <c r="L57" s="165">
        <f t="shared" ref="L57" si="80">COUNTIF(L50:L55,$E$57)</f>
        <v>6</v>
      </c>
      <c r="M57" s="74">
        <f t="shared" ref="M57:O57" si="81">COUNTIF(M50:M55,$E$57)</f>
        <v>6</v>
      </c>
      <c r="N57" s="74">
        <f t="shared" si="81"/>
        <v>6</v>
      </c>
      <c r="O57" s="74">
        <f t="shared" si="81"/>
        <v>6</v>
      </c>
      <c r="P57" s="170">
        <f t="shared" ref="P57" si="82">COUNTIF(P50:P55,$E$57)</f>
        <v>6</v>
      </c>
      <c r="Q57" s="145"/>
      <c r="R57" s="165"/>
      <c r="S57" s="165">
        <f t="shared" ref="S57" si="83">COUNTIF(S50:S55,$E$57)</f>
        <v>6</v>
      </c>
      <c r="T57" s="157">
        <f t="shared" ref="T57" si="84">COUNTIF(T50:T55,$E$57)</f>
        <v>6</v>
      </c>
      <c r="U57" s="145">
        <f>COUNTIF(U50:U55,$E$57)</f>
        <v>6</v>
      </c>
      <c r="V57" s="74">
        <f>COUNTIF(V50:V55,$E$57)</f>
        <v>6</v>
      </c>
      <c r="W57" s="170">
        <f>COUNTIF(W50:W55,$E$57)</f>
        <v>6</v>
      </c>
      <c r="X57" s="165"/>
      <c r="Y57" s="165"/>
      <c r="Z57" s="165"/>
      <c r="AA57" s="74">
        <f t="shared" ref="AA57:AB57" si="85">COUNTIF(AA50:AA55,$E$57)</f>
        <v>6</v>
      </c>
      <c r="AB57" s="74">
        <f t="shared" si="85"/>
        <v>6</v>
      </c>
      <c r="AC57" s="74">
        <f>COUNTIF(AC50:AC55,$E$57)</f>
        <v>6</v>
      </c>
      <c r="AD57" s="170">
        <f>COUNTIF(AD50:AD55,$E$57)</f>
        <v>6</v>
      </c>
      <c r="AE57" s="145"/>
      <c r="AF57" s="165"/>
      <c r="AG57" s="165">
        <f t="shared" ref="AG57" si="86">COUNTIF(AG50:AG55,$E$57)</f>
        <v>6</v>
      </c>
      <c r="AH57" s="74">
        <f t="shared" ref="AH57:AI57" si="87">COUNTIF(AH50:AH55,$E$57)</f>
        <v>6</v>
      </c>
      <c r="AI57" s="74">
        <f t="shared" si="87"/>
        <v>6</v>
      </c>
      <c r="AJ57" s="170">
        <f t="shared" ref="AJ57" si="88">COUNTIF(AJ50:AJ55,$E$57)</f>
        <v>6</v>
      </c>
      <c r="AK57" s="17">
        <f>SUM(F57:AJ57)</f>
        <v>132</v>
      </c>
      <c r="AL57" s="11"/>
      <c r="AM57" s="11"/>
      <c r="AN57" s="11"/>
      <c r="AO57" s="11"/>
      <c r="AP57" s="11"/>
      <c r="AQ57" s="11"/>
      <c r="AR57" s="11"/>
      <c r="AS57" s="11"/>
      <c r="AT57" s="11"/>
      <c r="AV57"/>
    </row>
    <row r="58" spans="2:48" ht="18" x14ac:dyDescent="0.55000000000000004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V58"/>
    </row>
    <row r="59" spans="2:48" x14ac:dyDescent="0.2">
      <c r="AV59"/>
    </row>
    <row r="60" spans="2:48" x14ac:dyDescent="0.2">
      <c r="AV60"/>
    </row>
    <row r="61" spans="2:48" x14ac:dyDescent="0.2">
      <c r="D61" t="s">
        <v>39</v>
      </c>
      <c r="E61" t="s">
        <v>78</v>
      </c>
      <c r="AV61"/>
    </row>
    <row r="62" spans="2:48" x14ac:dyDescent="0.2">
      <c r="D62" t="s">
        <v>40</v>
      </c>
      <c r="E62" t="s">
        <v>41</v>
      </c>
      <c r="AV62"/>
    </row>
    <row r="63" spans="2:48" x14ac:dyDescent="0.2">
      <c r="D63" t="s">
        <v>42</v>
      </c>
      <c r="E63" t="s">
        <v>43</v>
      </c>
      <c r="AV63"/>
    </row>
    <row r="64" spans="2:48" x14ac:dyDescent="0.2">
      <c r="D64" t="s">
        <v>44</v>
      </c>
      <c r="E64" t="s">
        <v>88</v>
      </c>
      <c r="AV64"/>
    </row>
    <row r="65" spans="4:48" x14ac:dyDescent="0.2">
      <c r="D65" t="s">
        <v>45</v>
      </c>
      <c r="AV65"/>
    </row>
    <row r="66" spans="4:48" x14ac:dyDescent="0.2">
      <c r="D66" t="s">
        <v>46</v>
      </c>
      <c r="AV66"/>
    </row>
    <row r="67" spans="4:48" x14ac:dyDescent="0.2">
      <c r="D67" t="s">
        <v>47</v>
      </c>
      <c r="AV67"/>
    </row>
    <row r="68" spans="4:48" x14ac:dyDescent="0.2">
      <c r="D68" t="s">
        <v>48</v>
      </c>
      <c r="AV68"/>
    </row>
    <row r="69" spans="4:48" x14ac:dyDescent="0.2">
      <c r="D69" t="s">
        <v>49</v>
      </c>
      <c r="AV69"/>
    </row>
    <row r="70" spans="4:48" x14ac:dyDescent="0.2">
      <c r="D70" t="s">
        <v>50</v>
      </c>
      <c r="AV70"/>
    </row>
    <row r="71" spans="4:48" x14ac:dyDescent="0.2">
      <c r="D71" t="s">
        <v>51</v>
      </c>
      <c r="AV71"/>
    </row>
    <row r="72" spans="4:48" x14ac:dyDescent="0.2">
      <c r="D72" t="s">
        <v>52</v>
      </c>
      <c r="AV72"/>
    </row>
    <row r="73" spans="4:48" x14ac:dyDescent="0.2">
      <c r="D73" t="s">
        <v>53</v>
      </c>
      <c r="AV73"/>
    </row>
    <row r="74" spans="4:48" x14ac:dyDescent="0.2">
      <c r="D74" t="s">
        <v>54</v>
      </c>
      <c r="AV74"/>
    </row>
    <row r="75" spans="4:48" x14ac:dyDescent="0.2">
      <c r="D75" t="s">
        <v>55</v>
      </c>
      <c r="AV75"/>
    </row>
    <row r="76" spans="4:48" x14ac:dyDescent="0.2">
      <c r="AV76"/>
    </row>
    <row r="77" spans="4:48" x14ac:dyDescent="0.2">
      <c r="AV77"/>
    </row>
    <row r="78" spans="4:48" x14ac:dyDescent="0.2">
      <c r="AV78"/>
    </row>
    <row r="79" spans="4:48" x14ac:dyDescent="0.2">
      <c r="AV79"/>
    </row>
    <row r="80" spans="4:48" x14ac:dyDescent="0.2">
      <c r="AV80"/>
    </row>
    <row r="81" spans="48:48" x14ac:dyDescent="0.2">
      <c r="AV81"/>
    </row>
    <row r="82" spans="48:48" x14ac:dyDescent="0.2">
      <c r="AV82"/>
    </row>
    <row r="83" spans="48:48" x14ac:dyDescent="0.2">
      <c r="AV83"/>
    </row>
    <row r="84" spans="48:48" x14ac:dyDescent="0.2">
      <c r="AV84"/>
    </row>
    <row r="85" spans="48:48" x14ac:dyDescent="0.2">
      <c r="AV85"/>
    </row>
    <row r="86" spans="48:48" x14ac:dyDescent="0.2">
      <c r="AV86"/>
    </row>
    <row r="87" spans="48:48" x14ac:dyDescent="0.2">
      <c r="AV87"/>
    </row>
    <row r="88" spans="48:48" x14ac:dyDescent="0.2">
      <c r="AV88"/>
    </row>
    <row r="89" spans="48:48" x14ac:dyDescent="0.2">
      <c r="AV89"/>
    </row>
    <row r="90" spans="48:48" x14ac:dyDescent="0.2">
      <c r="AV90"/>
    </row>
    <row r="91" spans="48:48" x14ac:dyDescent="0.2">
      <c r="AV91"/>
    </row>
    <row r="92" spans="48:48" x14ac:dyDescent="0.2">
      <c r="AV92"/>
    </row>
    <row r="93" spans="48:48" x14ac:dyDescent="0.2">
      <c r="AV93"/>
    </row>
    <row r="94" spans="48:48" x14ac:dyDescent="0.2">
      <c r="AV94"/>
    </row>
    <row r="95" spans="48:48" x14ac:dyDescent="0.2">
      <c r="AV95"/>
    </row>
    <row r="96" spans="48:48" x14ac:dyDescent="0.2">
      <c r="AV96"/>
    </row>
    <row r="97" spans="48:48" x14ac:dyDescent="0.2">
      <c r="AV97"/>
    </row>
    <row r="98" spans="48:48" x14ac:dyDescent="0.2">
      <c r="AV98"/>
    </row>
    <row r="99" spans="48:48" x14ac:dyDescent="0.2">
      <c r="AV99"/>
    </row>
    <row r="100" spans="48:48" x14ac:dyDescent="0.2">
      <c r="AV100"/>
    </row>
    <row r="101" spans="48:48" x14ac:dyDescent="0.2">
      <c r="AV101"/>
    </row>
    <row r="102" spans="48:48" x14ac:dyDescent="0.2">
      <c r="AV102"/>
    </row>
    <row r="103" spans="48:48" x14ac:dyDescent="0.2">
      <c r="AV103"/>
    </row>
    <row r="104" spans="48:48" x14ac:dyDescent="0.2">
      <c r="AV104"/>
    </row>
    <row r="105" spans="48:48" x14ac:dyDescent="0.2">
      <c r="AV105"/>
    </row>
    <row r="106" spans="48:48" x14ac:dyDescent="0.2">
      <c r="AV106"/>
    </row>
    <row r="107" spans="48:48" x14ac:dyDescent="0.2">
      <c r="AV107"/>
    </row>
  </sheetData>
  <mergeCells count="99">
    <mergeCell ref="B48:E48"/>
    <mergeCell ref="AR11:AR12"/>
    <mergeCell ref="AS11:AS12"/>
    <mergeCell ref="AT11:AT12"/>
    <mergeCell ref="AK49:AL49"/>
    <mergeCell ref="AK47:AL48"/>
    <mergeCell ref="B49:E49"/>
    <mergeCell ref="B43:E43"/>
    <mergeCell ref="B44:E44"/>
    <mergeCell ref="B45:E45"/>
    <mergeCell ref="B11:B12"/>
    <mergeCell ref="B46:E46"/>
    <mergeCell ref="C39:C40"/>
    <mergeCell ref="B37:B38"/>
    <mergeCell ref="C37:C38"/>
    <mergeCell ref="AN9:AO9"/>
    <mergeCell ref="AO11:AO12"/>
    <mergeCell ref="AQ11:AQ12"/>
    <mergeCell ref="AK11:AK12"/>
    <mergeCell ref="AL11:AL12"/>
    <mergeCell ref="AM11:AM12"/>
    <mergeCell ref="AN11:AN12"/>
    <mergeCell ref="AP11:AP12"/>
    <mergeCell ref="AC5:AD5"/>
    <mergeCell ref="Y7:AB8"/>
    <mergeCell ref="Z5:AB5"/>
    <mergeCell ref="Z6:AB6"/>
    <mergeCell ref="C15:C16"/>
    <mergeCell ref="D7:K7"/>
    <mergeCell ref="D8:K8"/>
    <mergeCell ref="D9:K9"/>
    <mergeCell ref="AC7:AD7"/>
    <mergeCell ref="AC8:AD8"/>
    <mergeCell ref="L7:Q7"/>
    <mergeCell ref="B50:D55"/>
    <mergeCell ref="B56:D57"/>
    <mergeCell ref="C35:C36"/>
    <mergeCell ref="B23:B24"/>
    <mergeCell ref="C23:C24"/>
    <mergeCell ref="B25:B26"/>
    <mergeCell ref="C25:C26"/>
    <mergeCell ref="B27:B28"/>
    <mergeCell ref="C27:C28"/>
    <mergeCell ref="B29:B30"/>
    <mergeCell ref="C29:C30"/>
    <mergeCell ref="B31:B32"/>
    <mergeCell ref="C31:C32"/>
    <mergeCell ref="B33:B34"/>
    <mergeCell ref="C33:C34"/>
    <mergeCell ref="B35:B36"/>
    <mergeCell ref="AG2:AH2"/>
    <mergeCell ref="AG3:AH3"/>
    <mergeCell ref="B41:B42"/>
    <mergeCell ref="C41:C42"/>
    <mergeCell ref="B47:E47"/>
    <mergeCell ref="AC4:AD4"/>
    <mergeCell ref="AE4:AF4"/>
    <mergeCell ref="Y4:AB4"/>
    <mergeCell ref="AE6:AF6"/>
    <mergeCell ref="AC3:AD3"/>
    <mergeCell ref="AE7:AF7"/>
    <mergeCell ref="AE8:AF8"/>
    <mergeCell ref="Y3:AB3"/>
    <mergeCell ref="AC6:AD6"/>
    <mergeCell ref="AE5:AF5"/>
    <mergeCell ref="B39:B40"/>
    <mergeCell ref="AI2:AJ2"/>
    <mergeCell ref="AK2:AL2"/>
    <mergeCell ref="AI3:AJ3"/>
    <mergeCell ref="AI4:AJ4"/>
    <mergeCell ref="AI5:AJ5"/>
    <mergeCell ref="AK3:AL3"/>
    <mergeCell ref="AK4:AL4"/>
    <mergeCell ref="AK5:AL5"/>
    <mergeCell ref="AN7:AO7"/>
    <mergeCell ref="AI7:AK7"/>
    <mergeCell ref="AL7:AM7"/>
    <mergeCell ref="AG5:AH5"/>
    <mergeCell ref="AG4:AH4"/>
    <mergeCell ref="AG7:AH7"/>
    <mergeCell ref="AG6:AH6"/>
    <mergeCell ref="AI6:AJ6"/>
    <mergeCell ref="AK6:AL6"/>
    <mergeCell ref="AC2:AD2"/>
    <mergeCell ref="AE2:AF2"/>
    <mergeCell ref="B17:B18"/>
    <mergeCell ref="B21:B22"/>
    <mergeCell ref="C21:C22"/>
    <mergeCell ref="B13:B14"/>
    <mergeCell ref="C13:C14"/>
    <mergeCell ref="C17:C18"/>
    <mergeCell ref="B19:B20"/>
    <mergeCell ref="C19:C20"/>
    <mergeCell ref="C11:C12"/>
    <mergeCell ref="E11:E12"/>
    <mergeCell ref="B15:B16"/>
    <mergeCell ref="AE3:AF3"/>
    <mergeCell ref="S9:T9"/>
    <mergeCell ref="L9:Q9"/>
  </mergeCells>
  <phoneticPr fontId="2"/>
  <conditionalFormatting sqref="F11:AJ13">
    <cfRule type="expression" dxfId="123" priority="128" stopIfTrue="1">
      <formula>WEEKDAY(F$11)=7</formula>
    </cfRule>
    <cfRule type="expression" dxfId="122" priority="127" stopIfTrue="1">
      <formula>WEEKDAY(F$11)=1</formula>
    </cfRule>
  </conditionalFormatting>
  <conditionalFormatting sqref="F13:AJ16">
    <cfRule type="expression" dxfId="121" priority="114" stopIfTrue="1">
      <formula>WEEKDAY(F$11)=7</formula>
    </cfRule>
    <cfRule type="expression" dxfId="120" priority="113" stopIfTrue="1">
      <formula>WEEKDAY(F$11)=1</formula>
    </cfRule>
  </conditionalFormatting>
  <conditionalFormatting sqref="F15:AJ15">
    <cfRule type="expression" dxfId="119" priority="112" stopIfTrue="1">
      <formula>WEEKDAY(F$11)=7</formula>
    </cfRule>
    <cfRule type="expression" dxfId="118" priority="111" stopIfTrue="1">
      <formula>WEEKDAY(F$11)=1</formula>
    </cfRule>
  </conditionalFormatting>
  <conditionalFormatting sqref="F17:AJ17">
    <cfRule type="expression" dxfId="117" priority="105" stopIfTrue="1">
      <formula>WEEKDAY(F$11)=1</formula>
    </cfRule>
    <cfRule type="expression" dxfId="116" priority="106" stopIfTrue="1">
      <formula>WEEKDAY(F$11)=7</formula>
    </cfRule>
  </conditionalFormatting>
  <conditionalFormatting sqref="F17:AJ18">
    <cfRule type="expression" dxfId="115" priority="107" stopIfTrue="1">
      <formula>WEEKDAY(F$11)=1</formula>
    </cfRule>
    <cfRule type="expression" dxfId="114" priority="108" stopIfTrue="1">
      <formula>WEEKDAY(F$11)=7</formula>
    </cfRule>
  </conditionalFormatting>
  <conditionalFormatting sqref="F19:AJ19">
    <cfRule type="expression" dxfId="113" priority="100" stopIfTrue="1">
      <formula>WEEKDAY(F$11)=7</formula>
    </cfRule>
    <cfRule type="expression" dxfId="112" priority="99" stopIfTrue="1">
      <formula>WEEKDAY(F$11)=1</formula>
    </cfRule>
  </conditionalFormatting>
  <conditionalFormatting sqref="F19:AJ20">
    <cfRule type="expression" dxfId="111" priority="101" stopIfTrue="1">
      <formula>WEEKDAY(F$11)=1</formula>
    </cfRule>
    <cfRule type="expression" dxfId="110" priority="102" stopIfTrue="1">
      <formula>WEEKDAY(F$11)=7</formula>
    </cfRule>
  </conditionalFormatting>
  <conditionalFormatting sqref="F21:AJ21">
    <cfRule type="expression" dxfId="109" priority="93" stopIfTrue="1">
      <formula>WEEKDAY(F$11)=1</formula>
    </cfRule>
    <cfRule type="expression" dxfId="108" priority="94" stopIfTrue="1">
      <formula>WEEKDAY(F$11)=7</formula>
    </cfRule>
  </conditionalFormatting>
  <conditionalFormatting sqref="F21:AJ22">
    <cfRule type="expression" dxfId="107" priority="95" stopIfTrue="1">
      <formula>WEEKDAY(F$11)=1</formula>
    </cfRule>
    <cfRule type="expression" dxfId="106" priority="96" stopIfTrue="1">
      <formula>WEEKDAY(F$11)=7</formula>
    </cfRule>
  </conditionalFormatting>
  <conditionalFormatting sqref="F23:AJ23">
    <cfRule type="expression" dxfId="105" priority="88" stopIfTrue="1">
      <formula>WEEKDAY(F$11)=7</formula>
    </cfRule>
    <cfRule type="expression" dxfId="104" priority="87" stopIfTrue="1">
      <formula>WEEKDAY(F$11)=1</formula>
    </cfRule>
  </conditionalFormatting>
  <conditionalFormatting sqref="F23:AJ24">
    <cfRule type="expression" dxfId="103" priority="89" stopIfTrue="1">
      <formula>WEEKDAY(F$11)=1</formula>
    </cfRule>
    <cfRule type="expression" dxfId="102" priority="90" stopIfTrue="1">
      <formula>WEEKDAY(F$11)=7</formula>
    </cfRule>
  </conditionalFormatting>
  <conditionalFormatting sqref="F25:AJ25">
    <cfRule type="expression" dxfId="101" priority="82" stopIfTrue="1">
      <formula>WEEKDAY(F$11)=7</formula>
    </cfRule>
    <cfRule type="expression" dxfId="100" priority="81" stopIfTrue="1">
      <formula>WEEKDAY(F$11)=1</formula>
    </cfRule>
  </conditionalFormatting>
  <conditionalFormatting sqref="F25:AJ26">
    <cfRule type="expression" dxfId="99" priority="83" stopIfTrue="1">
      <formula>WEEKDAY(F$11)=1</formula>
    </cfRule>
    <cfRule type="expression" dxfId="98" priority="84" stopIfTrue="1">
      <formula>WEEKDAY(F$11)=7</formula>
    </cfRule>
  </conditionalFormatting>
  <conditionalFormatting sqref="F27:AJ27">
    <cfRule type="expression" dxfId="97" priority="76" stopIfTrue="1">
      <formula>WEEKDAY(F$11)=7</formula>
    </cfRule>
    <cfRule type="expression" dxfId="96" priority="75" stopIfTrue="1">
      <formula>WEEKDAY(F$11)=1</formula>
    </cfRule>
  </conditionalFormatting>
  <conditionalFormatting sqref="F27:AJ28">
    <cfRule type="expression" dxfId="95" priority="77" stopIfTrue="1">
      <formula>WEEKDAY(F$11)=1</formula>
    </cfRule>
    <cfRule type="expression" dxfId="94" priority="78" stopIfTrue="1">
      <formula>WEEKDAY(F$11)=7</formula>
    </cfRule>
  </conditionalFormatting>
  <conditionalFormatting sqref="F29:AJ29">
    <cfRule type="expression" dxfId="93" priority="69" stopIfTrue="1">
      <formula>WEEKDAY(F$11)=1</formula>
    </cfRule>
    <cfRule type="expression" dxfId="92" priority="70" stopIfTrue="1">
      <formula>WEEKDAY(F$11)=7</formula>
    </cfRule>
  </conditionalFormatting>
  <conditionalFormatting sqref="F29:AJ30">
    <cfRule type="expression" dxfId="91" priority="71" stopIfTrue="1">
      <formula>WEEKDAY(F$11)=1</formula>
    </cfRule>
    <cfRule type="expression" dxfId="90" priority="72" stopIfTrue="1">
      <formula>WEEKDAY(F$11)=7</formula>
    </cfRule>
  </conditionalFormatting>
  <conditionalFormatting sqref="F31:AJ31">
    <cfRule type="expression" dxfId="89" priority="63" stopIfTrue="1">
      <formula>WEEKDAY(F$11)=1</formula>
    </cfRule>
    <cfRule type="expression" dxfId="88" priority="64" stopIfTrue="1">
      <formula>WEEKDAY(F$11)=7</formula>
    </cfRule>
  </conditionalFormatting>
  <conditionalFormatting sqref="F31:AJ32">
    <cfRule type="expression" dxfId="87" priority="65" stopIfTrue="1">
      <formula>WEEKDAY(F$11)=1</formula>
    </cfRule>
    <cfRule type="expression" dxfId="86" priority="66" stopIfTrue="1">
      <formula>WEEKDAY(F$11)=7</formula>
    </cfRule>
  </conditionalFormatting>
  <conditionalFormatting sqref="F33:AJ33">
    <cfRule type="expression" dxfId="85" priority="58" stopIfTrue="1">
      <formula>WEEKDAY(F$11)=7</formula>
    </cfRule>
    <cfRule type="expression" dxfId="84" priority="57" stopIfTrue="1">
      <formula>WEEKDAY(F$11)=1</formula>
    </cfRule>
  </conditionalFormatting>
  <conditionalFormatting sqref="F33:AJ34">
    <cfRule type="expression" dxfId="83" priority="59" stopIfTrue="1">
      <formula>WEEKDAY(F$11)=1</formula>
    </cfRule>
    <cfRule type="expression" dxfId="82" priority="60" stopIfTrue="1">
      <formula>WEEKDAY(F$11)=7</formula>
    </cfRule>
  </conditionalFormatting>
  <conditionalFormatting sqref="F35:AJ35">
    <cfRule type="expression" dxfId="81" priority="52" stopIfTrue="1">
      <formula>WEEKDAY(F$11)=7</formula>
    </cfRule>
    <cfRule type="expression" dxfId="80" priority="51" stopIfTrue="1">
      <formula>WEEKDAY(F$11)=1</formula>
    </cfRule>
  </conditionalFormatting>
  <conditionalFormatting sqref="F35:AJ36">
    <cfRule type="expression" dxfId="79" priority="54" stopIfTrue="1">
      <formula>WEEKDAY(F$11)=7</formula>
    </cfRule>
    <cfRule type="expression" dxfId="78" priority="53" stopIfTrue="1">
      <formula>WEEKDAY(F$11)=1</formula>
    </cfRule>
  </conditionalFormatting>
  <conditionalFormatting sqref="F37:AJ37">
    <cfRule type="expression" dxfId="77" priority="45" stopIfTrue="1">
      <formula>WEEKDAY(F$11)=1</formula>
    </cfRule>
    <cfRule type="expression" dxfId="76" priority="46" stopIfTrue="1">
      <formula>WEEKDAY(F$11)=7</formula>
    </cfRule>
  </conditionalFormatting>
  <conditionalFormatting sqref="F37:AJ38">
    <cfRule type="expression" dxfId="75" priority="48" stopIfTrue="1">
      <formula>WEEKDAY(F$11)=7</formula>
    </cfRule>
    <cfRule type="expression" dxfId="74" priority="47" stopIfTrue="1">
      <formula>WEEKDAY(F$11)=1</formula>
    </cfRule>
  </conditionalFormatting>
  <conditionalFormatting sqref="F39:AJ39">
    <cfRule type="expression" dxfId="73" priority="40" stopIfTrue="1">
      <formula>WEEKDAY(F$11)=7</formula>
    </cfRule>
    <cfRule type="expression" dxfId="72" priority="39" stopIfTrue="1">
      <formula>WEEKDAY(F$11)=1</formula>
    </cfRule>
  </conditionalFormatting>
  <conditionalFormatting sqref="F39:AJ40">
    <cfRule type="expression" dxfId="71" priority="42" stopIfTrue="1">
      <formula>WEEKDAY(F$11)=7</formula>
    </cfRule>
    <cfRule type="expression" dxfId="70" priority="41" stopIfTrue="1">
      <formula>WEEKDAY(F$11)=1</formula>
    </cfRule>
  </conditionalFormatting>
  <conditionalFormatting sqref="F41:AJ41">
    <cfRule type="expression" dxfId="69" priority="33" stopIfTrue="1">
      <formula>WEEKDAY(F$11)=1</formula>
    </cfRule>
    <cfRule type="expression" dxfId="68" priority="34" stopIfTrue="1">
      <formula>WEEKDAY(F$11)=7</formula>
    </cfRule>
  </conditionalFormatting>
  <conditionalFormatting sqref="F41:AJ42">
    <cfRule type="expression" dxfId="67" priority="35" stopIfTrue="1">
      <formula>WEEKDAY(F$11)=1</formula>
    </cfRule>
    <cfRule type="expression" dxfId="66" priority="36" stopIfTrue="1">
      <formula>WEEKDAY(F$11)=7</formula>
    </cfRule>
  </conditionalFormatting>
  <conditionalFormatting sqref="F43:AJ43">
    <cfRule type="expression" dxfId="65" priority="134" stopIfTrue="1">
      <formula>WEEKDAY(F$12)=7</formula>
    </cfRule>
    <cfRule type="expression" dxfId="64" priority="133" stopIfTrue="1">
      <formula>WEEKDAY(F$12)=1</formula>
    </cfRule>
  </conditionalFormatting>
  <conditionalFormatting sqref="F44:AJ49">
    <cfRule type="expression" dxfId="63" priority="2" stopIfTrue="1">
      <formula>WEEKDAY(F$11)=7</formula>
    </cfRule>
    <cfRule type="expression" dxfId="62" priority="1" stopIfTrue="1">
      <formula>WEEKDAY(F$11)=1</formula>
    </cfRule>
  </conditionalFormatting>
  <dataValidations count="3">
    <dataValidation type="list" allowBlank="1" showInputMessage="1" showErrorMessage="1" sqref="D13 D41 D39 D37 D35 D33 D31 D29 D27 D25 D23 D21 D19 D17 D15" xr:uid="{00000000-0002-0000-0200-000000000000}">
      <formula1>$D$61:$D$77</formula1>
    </dataValidation>
    <dataValidation type="list" allowBlank="1" showInputMessage="1" showErrorMessage="1" sqref="D14 D42 D40 D38 D36 D34 D32 D30 D28 D26 D24 D22 D20 D18 D16" xr:uid="{00000000-0002-0000-0200-000001000000}">
      <formula1>$E$61:$E$65</formula1>
    </dataValidation>
    <dataValidation type="list" allowBlank="1" showInputMessage="1" showErrorMessage="1" sqref="F41:AJ41 F39:AJ39 F37:AJ37 F35:AJ35 F33:AJ33 F31:AJ31 F29:AJ29 F27:AJ27 F25:AJ25 F23:AJ23 F21:AJ21 F19:AJ19 F17:AJ17 F15:AJ15 F13:AJ13" xr:uid="{00000000-0002-0000-0200-000002000000}">
      <formula1>"  ／,○,△,✕,●,　"</formula1>
    </dataValidation>
  </dataValidations>
  <printOptions horizontalCentered="1" verticalCentered="1"/>
  <pageMargins left="0.70866141732283472" right="0.70866141732283472" top="0.43307086614173229" bottom="0.19685039370078741" header="0.15748031496062992" footer="0.15748031496062992"/>
  <pageSetup paperSize="8" scale="97" fitToHeight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  <pageSetUpPr fitToPage="1"/>
  </sheetPr>
  <dimension ref="B1:AV107"/>
  <sheetViews>
    <sheetView showGridLines="0" view="pageBreakPreview" topLeftCell="A41" zoomScale="90" zoomScaleNormal="90" zoomScaleSheetLayoutView="90" workbookViewId="0">
      <selection activeCell="E64" sqref="E64"/>
    </sheetView>
  </sheetViews>
  <sheetFormatPr defaultRowHeight="13" x14ac:dyDescent="0.2"/>
  <cols>
    <col min="1" max="1" width="0.453125" customWidth="1"/>
    <col min="2" max="2" width="3.6328125" customWidth="1"/>
    <col min="3" max="3" width="15.6328125" customWidth="1"/>
    <col min="4" max="4" width="8.90625" bestFit="1" customWidth="1"/>
    <col min="5" max="36" width="3.6328125" customWidth="1"/>
    <col min="37" max="42" width="4.6328125" customWidth="1"/>
    <col min="43" max="43" width="5.36328125" customWidth="1"/>
    <col min="44" max="44" width="4.6328125" customWidth="1"/>
    <col min="45" max="46" width="8.6328125" customWidth="1"/>
    <col min="47" max="47" width="2.7265625" customWidth="1"/>
    <col min="48" max="48" width="14" style="1" customWidth="1"/>
  </cols>
  <sheetData>
    <row r="1" spans="2:48" ht="3" customHeight="1" x14ac:dyDescent="0.2"/>
    <row r="2" spans="2:48" ht="15" customHeight="1" x14ac:dyDescent="0.55000000000000004">
      <c r="B2" s="11"/>
      <c r="C2" s="11"/>
      <c r="D2" s="11"/>
      <c r="E2" s="11"/>
      <c r="F2" s="12"/>
      <c r="G2" s="12"/>
      <c r="H2" s="12"/>
      <c r="I2" s="12"/>
      <c r="J2" s="12"/>
      <c r="K2" s="12"/>
      <c r="L2" s="12"/>
      <c r="M2" s="13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25"/>
      <c r="Z2" s="25"/>
      <c r="AA2" s="25"/>
      <c r="AB2" s="25"/>
      <c r="AC2" s="206" t="s">
        <v>80</v>
      </c>
      <c r="AD2" s="206"/>
      <c r="AE2" s="206" t="s">
        <v>81</v>
      </c>
      <c r="AF2" s="206"/>
      <c r="AG2" s="206" t="s">
        <v>82</v>
      </c>
      <c r="AH2" s="206"/>
      <c r="AI2" s="206" t="s">
        <v>83</v>
      </c>
      <c r="AJ2" s="206"/>
      <c r="AK2" s="250" t="s">
        <v>24</v>
      </c>
      <c r="AL2" s="250"/>
      <c r="AM2" s="13"/>
      <c r="AN2" s="13"/>
      <c r="AO2" s="13"/>
      <c r="AP2" s="13"/>
      <c r="AQ2" s="11"/>
      <c r="AR2" s="13"/>
      <c r="AS2" s="11"/>
      <c r="AT2" s="11"/>
    </row>
    <row r="3" spans="2:48" ht="15" customHeight="1" x14ac:dyDescent="0.55000000000000004">
      <c r="B3" s="14"/>
      <c r="C3" s="11"/>
      <c r="D3" s="11"/>
      <c r="E3" s="11"/>
      <c r="F3" s="12"/>
      <c r="G3" s="12"/>
      <c r="H3" s="12"/>
      <c r="I3" s="12"/>
      <c r="J3" s="12"/>
      <c r="K3" s="12"/>
      <c r="L3" s="12"/>
      <c r="M3" s="13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84" t="s">
        <v>30</v>
      </c>
      <c r="Z3" s="185"/>
      <c r="AA3" s="185"/>
      <c r="AB3" s="186"/>
      <c r="AC3" s="249">
        <f>'5月'!$AC$3</f>
        <v>20</v>
      </c>
      <c r="AD3" s="249"/>
      <c r="AE3" s="249">
        <f>'6月'!$AE$3</f>
        <v>21</v>
      </c>
      <c r="AF3" s="249"/>
      <c r="AG3" s="249">
        <f>'7月'!$AG$3</f>
        <v>22</v>
      </c>
      <c r="AH3" s="249"/>
      <c r="AI3" s="255">
        <f>COUNTA(F50:AJ50)</f>
        <v>19</v>
      </c>
      <c r="AJ3" s="243"/>
      <c r="AK3" s="255">
        <f>SUM(AC3:AI3)</f>
        <v>82</v>
      </c>
      <c r="AL3" s="243"/>
      <c r="AM3" s="80"/>
      <c r="AN3" s="13"/>
      <c r="AO3" s="11"/>
      <c r="AP3" s="11"/>
      <c r="AQ3" s="11"/>
      <c r="AR3" s="11"/>
      <c r="AS3" s="11"/>
      <c r="AT3" s="11"/>
    </row>
    <row r="4" spans="2:48" ht="15" customHeight="1" x14ac:dyDescent="0.55000000000000004">
      <c r="B4" s="14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5"/>
      <c r="Q4" s="11"/>
      <c r="R4" s="11"/>
      <c r="S4" s="11"/>
      <c r="T4" s="15"/>
      <c r="U4" s="11"/>
      <c r="V4" s="11"/>
      <c r="W4" s="11"/>
      <c r="X4" s="11"/>
      <c r="Y4" s="184" t="s">
        <v>27</v>
      </c>
      <c r="Z4" s="185"/>
      <c r="AA4" s="185"/>
      <c r="AB4" s="186"/>
      <c r="AC4" s="244">
        <f t="shared" ref="AC4" si="0">SUM(AC5:AD6)</f>
        <v>115</v>
      </c>
      <c r="AD4" s="244"/>
      <c r="AE4" s="244">
        <f t="shared" ref="AE4" si="1">SUM(AE5:AF6)</f>
        <v>126</v>
      </c>
      <c r="AF4" s="244"/>
      <c r="AG4" s="244">
        <f t="shared" ref="AG4:AI4" si="2">SUM(AG5:AH6)</f>
        <v>132</v>
      </c>
      <c r="AH4" s="244"/>
      <c r="AI4" s="244">
        <f t="shared" si="2"/>
        <v>109</v>
      </c>
      <c r="AJ4" s="244"/>
      <c r="AK4" s="255">
        <f>SUM(AC4:AI4)</f>
        <v>482</v>
      </c>
      <c r="AL4" s="243"/>
      <c r="AM4" s="80"/>
      <c r="AN4" s="13"/>
      <c r="AO4" s="11"/>
      <c r="AP4" s="11"/>
      <c r="AQ4" s="11"/>
      <c r="AR4" s="11"/>
      <c r="AS4" s="11"/>
      <c r="AT4" s="11"/>
    </row>
    <row r="5" spans="2:48" ht="15" customHeight="1" x14ac:dyDescent="0.55000000000000004">
      <c r="B5" s="14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25"/>
      <c r="Z5" s="184" t="s">
        <v>34</v>
      </c>
      <c r="AA5" s="185"/>
      <c r="AB5" s="186"/>
      <c r="AC5" s="249">
        <f>'5月'!AK56</f>
        <v>1</v>
      </c>
      <c r="AD5" s="249"/>
      <c r="AE5" s="249">
        <f>'6月'!AK56</f>
        <v>0</v>
      </c>
      <c r="AF5" s="249"/>
      <c r="AG5" s="249">
        <f>'7月'!AK56</f>
        <v>0</v>
      </c>
      <c r="AH5" s="249"/>
      <c r="AI5" s="256">
        <f>AK56</f>
        <v>1</v>
      </c>
      <c r="AJ5" s="245"/>
      <c r="AK5" s="255">
        <f t="shared" ref="AK5:AK6" si="3">SUM(AC5:AI5)</f>
        <v>2</v>
      </c>
      <c r="AL5" s="243"/>
      <c r="AM5" s="80"/>
      <c r="AN5" s="85" t="s">
        <v>35</v>
      </c>
      <c r="AO5" s="25"/>
      <c r="AP5" s="25"/>
      <c r="AQ5" s="25"/>
      <c r="AR5" s="11"/>
      <c r="AS5" s="11"/>
      <c r="AT5" s="11"/>
    </row>
    <row r="6" spans="2:48" ht="15" customHeight="1" x14ac:dyDescent="0.55000000000000004">
      <c r="B6" s="14"/>
      <c r="C6" s="15"/>
      <c r="D6" s="15"/>
      <c r="E6" s="15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25"/>
      <c r="Z6" s="187" t="s">
        <v>28</v>
      </c>
      <c r="AA6" s="188"/>
      <c r="AB6" s="189"/>
      <c r="AC6" s="252">
        <f>'5月'!AK57</f>
        <v>114</v>
      </c>
      <c r="AD6" s="252"/>
      <c r="AE6" s="252">
        <f>'6月'!AK57</f>
        <v>126</v>
      </c>
      <c r="AF6" s="252"/>
      <c r="AG6" s="252">
        <f>'7月'!AK57</f>
        <v>132</v>
      </c>
      <c r="AH6" s="252"/>
      <c r="AI6" s="259">
        <f>AK57</f>
        <v>108</v>
      </c>
      <c r="AJ6" s="247"/>
      <c r="AK6" s="257">
        <f t="shared" si="3"/>
        <v>480</v>
      </c>
      <c r="AL6" s="258"/>
      <c r="AM6" s="80"/>
      <c r="AN6" s="13"/>
      <c r="AO6" s="11"/>
      <c r="AP6" s="11"/>
      <c r="AQ6" s="11"/>
      <c r="AR6" s="11"/>
      <c r="AS6" s="11"/>
      <c r="AT6" s="11"/>
    </row>
    <row r="7" spans="2:48" ht="19.5" customHeight="1" x14ac:dyDescent="0.55000000000000004">
      <c r="B7" s="14"/>
      <c r="C7" s="56" t="s">
        <v>57</v>
      </c>
      <c r="D7" s="230" t="str">
        <f>IF('5月'!D7="","",'5月'!D7)</f>
        <v/>
      </c>
      <c r="E7" s="231"/>
      <c r="F7" s="231"/>
      <c r="G7" s="231"/>
      <c r="H7" s="231"/>
      <c r="I7" s="231"/>
      <c r="J7" s="231"/>
      <c r="K7" s="232"/>
      <c r="L7" s="204">
        <v>45870</v>
      </c>
      <c r="M7" s="205"/>
      <c r="N7" s="205"/>
      <c r="O7" s="205"/>
      <c r="P7" s="205"/>
      <c r="Q7" s="205"/>
      <c r="R7" s="121"/>
      <c r="S7" s="121"/>
      <c r="T7" s="11"/>
      <c r="U7" s="11"/>
      <c r="V7" s="11"/>
      <c r="W7" s="11"/>
      <c r="X7" s="11"/>
      <c r="Y7" s="196"/>
      <c r="Z7" s="197"/>
      <c r="AA7" s="197"/>
      <c r="AB7" s="197"/>
      <c r="AC7" s="194"/>
      <c r="AD7" s="194"/>
      <c r="AE7" s="195"/>
      <c r="AF7" s="195"/>
      <c r="AG7" s="194"/>
      <c r="AH7" s="194"/>
      <c r="AI7" s="195"/>
      <c r="AJ7" s="195"/>
      <c r="AK7" s="195"/>
      <c r="AL7" s="194"/>
      <c r="AM7" s="203"/>
      <c r="AN7" s="193"/>
      <c r="AO7" s="193"/>
      <c r="AP7" s="75"/>
      <c r="AQ7" s="22"/>
      <c r="AR7" s="18"/>
      <c r="AS7" s="18"/>
      <c r="AT7" s="18"/>
      <c r="AU7" s="8"/>
    </row>
    <row r="8" spans="2:48" ht="19.5" customHeight="1" x14ac:dyDescent="0.65">
      <c r="B8" s="14"/>
      <c r="C8" s="151" t="s">
        <v>58</v>
      </c>
      <c r="D8" s="264" t="str">
        <f>IF('5月'!D8="","",'5月'!D8)</f>
        <v/>
      </c>
      <c r="E8" s="265"/>
      <c r="F8" s="265"/>
      <c r="G8" s="265"/>
      <c r="H8" s="265"/>
      <c r="I8" s="265"/>
      <c r="J8" s="265"/>
      <c r="K8" s="266"/>
      <c r="L8" s="120"/>
      <c r="M8" s="120"/>
      <c r="N8" s="120"/>
      <c r="O8" s="120"/>
      <c r="P8" s="120"/>
      <c r="Q8" s="120"/>
      <c r="R8" s="11"/>
      <c r="S8" s="11"/>
      <c r="T8" s="11"/>
      <c r="U8" s="11"/>
      <c r="V8" s="11"/>
      <c r="W8" s="11"/>
      <c r="X8" s="11"/>
      <c r="Y8" s="196"/>
      <c r="Z8" s="196"/>
      <c r="AA8" s="196"/>
      <c r="AB8" s="196"/>
      <c r="AC8" s="203"/>
      <c r="AD8" s="203"/>
      <c r="AE8" s="193"/>
      <c r="AF8" s="193"/>
      <c r="AG8" s="22"/>
      <c r="AH8" s="20"/>
      <c r="AI8" s="69"/>
      <c r="AJ8" s="69"/>
      <c r="AK8" s="69"/>
      <c r="AL8" s="20"/>
      <c r="AM8" s="22"/>
      <c r="AN8" s="22"/>
      <c r="AO8" s="22"/>
      <c r="AP8" s="22"/>
      <c r="AQ8" s="11"/>
      <c r="AR8" s="11"/>
      <c r="AS8" s="11"/>
      <c r="AT8" s="11"/>
    </row>
    <row r="9" spans="2:48" ht="19.5" customHeight="1" x14ac:dyDescent="0.55000000000000004">
      <c r="B9" s="14"/>
      <c r="C9" s="152" t="s">
        <v>59</v>
      </c>
      <c r="D9" s="233" t="str">
        <f>IF('5月'!D9="","",'5月'!D9)</f>
        <v/>
      </c>
      <c r="E9" s="234"/>
      <c r="F9" s="234"/>
      <c r="G9" s="234"/>
      <c r="H9" s="234"/>
      <c r="I9" s="234"/>
      <c r="J9" s="234"/>
      <c r="K9" s="235"/>
      <c r="L9" s="204" t="s">
        <v>15</v>
      </c>
      <c r="M9" s="205"/>
      <c r="N9" s="205"/>
      <c r="O9" s="205"/>
      <c r="P9" s="205"/>
      <c r="Q9" s="205"/>
      <c r="R9" s="11"/>
      <c r="S9" s="239" t="s">
        <v>61</v>
      </c>
      <c r="T9" s="239"/>
      <c r="U9" s="23" t="s">
        <v>5</v>
      </c>
      <c r="V9" s="24" t="s">
        <v>6</v>
      </c>
      <c r="W9" s="24"/>
      <c r="X9" s="23" t="s">
        <v>3</v>
      </c>
      <c r="Y9" s="24" t="s">
        <v>4</v>
      </c>
      <c r="Z9" s="24"/>
      <c r="AA9" s="23" t="s">
        <v>37</v>
      </c>
      <c r="AB9" s="24" t="s">
        <v>7</v>
      </c>
      <c r="AC9" s="24"/>
      <c r="AD9" s="23" t="s">
        <v>76</v>
      </c>
      <c r="AE9" s="24" t="s">
        <v>8</v>
      </c>
      <c r="AF9" s="24"/>
      <c r="AG9" s="24" t="s">
        <v>38</v>
      </c>
      <c r="AH9" s="24" t="s">
        <v>67</v>
      </c>
      <c r="AI9" s="24"/>
      <c r="AJ9" s="25"/>
      <c r="AK9" s="25"/>
      <c r="AL9" s="25"/>
      <c r="AM9" s="25"/>
      <c r="AN9" s="229"/>
      <c r="AO9" s="229"/>
      <c r="AP9" s="66"/>
      <c r="AQ9" s="25"/>
      <c r="AR9" s="25"/>
      <c r="AS9" s="25"/>
      <c r="AT9" s="25"/>
    </row>
    <row r="10" spans="2:48" ht="6" customHeight="1" x14ac:dyDescent="0.55000000000000004">
      <c r="B10" s="14"/>
      <c r="C10" s="26"/>
      <c r="D10" s="26"/>
      <c r="E10" s="26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</row>
    <row r="11" spans="2:48" ht="50.15" customHeight="1" x14ac:dyDescent="0.2">
      <c r="B11" s="212" t="s">
        <v>0</v>
      </c>
      <c r="C11" s="208" t="s">
        <v>1</v>
      </c>
      <c r="D11" s="56" t="s">
        <v>64</v>
      </c>
      <c r="E11" s="210"/>
      <c r="F11" s="28">
        <v>45870</v>
      </c>
      <c r="G11" s="28">
        <v>45871</v>
      </c>
      <c r="H11" s="28">
        <v>45872</v>
      </c>
      <c r="I11" s="28">
        <v>45873</v>
      </c>
      <c r="J11" s="28">
        <v>45874</v>
      </c>
      <c r="K11" s="28">
        <v>45875</v>
      </c>
      <c r="L11" s="28">
        <v>45876</v>
      </c>
      <c r="M11" s="28">
        <v>45877</v>
      </c>
      <c r="N11" s="28">
        <v>45878</v>
      </c>
      <c r="O11" s="28">
        <v>45879</v>
      </c>
      <c r="P11" s="173">
        <v>45880</v>
      </c>
      <c r="Q11" s="28">
        <v>45881</v>
      </c>
      <c r="R11" s="28">
        <v>45882</v>
      </c>
      <c r="S11" s="28">
        <v>45883</v>
      </c>
      <c r="T11" s="28">
        <v>45884</v>
      </c>
      <c r="U11" s="28">
        <v>45885</v>
      </c>
      <c r="V11" s="28">
        <v>45886</v>
      </c>
      <c r="W11" s="28">
        <v>45887</v>
      </c>
      <c r="X11" s="28">
        <v>45888</v>
      </c>
      <c r="Y11" s="28">
        <v>45889</v>
      </c>
      <c r="Z11" s="28">
        <v>45890</v>
      </c>
      <c r="AA11" s="28">
        <v>45891</v>
      </c>
      <c r="AB11" s="28">
        <v>45892</v>
      </c>
      <c r="AC11" s="28">
        <v>45893</v>
      </c>
      <c r="AD11" s="28">
        <v>45894</v>
      </c>
      <c r="AE11" s="28">
        <v>45895</v>
      </c>
      <c r="AF11" s="28">
        <v>45896</v>
      </c>
      <c r="AG11" s="28">
        <v>45897</v>
      </c>
      <c r="AH11" s="28">
        <v>45898</v>
      </c>
      <c r="AI11" s="28">
        <v>45899</v>
      </c>
      <c r="AJ11" s="28">
        <v>45900</v>
      </c>
      <c r="AK11" s="241" t="s">
        <v>31</v>
      </c>
      <c r="AL11" s="218" t="s">
        <v>69</v>
      </c>
      <c r="AM11" s="218" t="s">
        <v>70</v>
      </c>
      <c r="AN11" s="218" t="s">
        <v>77</v>
      </c>
      <c r="AO11" s="218" t="s">
        <v>71</v>
      </c>
      <c r="AP11" s="218" t="s">
        <v>72</v>
      </c>
      <c r="AQ11" s="216" t="s">
        <v>74</v>
      </c>
      <c r="AR11" s="222" t="s">
        <v>75</v>
      </c>
      <c r="AS11" s="217" t="s">
        <v>62</v>
      </c>
      <c r="AT11" s="214" t="s">
        <v>63</v>
      </c>
      <c r="AV11"/>
    </row>
    <row r="12" spans="2:48" ht="50.15" customHeight="1" x14ac:dyDescent="0.2">
      <c r="B12" s="213"/>
      <c r="C12" s="209"/>
      <c r="D12" s="130" t="s">
        <v>73</v>
      </c>
      <c r="E12" s="211"/>
      <c r="F12" s="132">
        <f>WEEKDAY(F11)</f>
        <v>6</v>
      </c>
      <c r="G12" s="132">
        <f t="shared" ref="G12:AI12" si="4">WEEKDAY(G11)</f>
        <v>7</v>
      </c>
      <c r="H12" s="132">
        <f>WEEKDAY(H11)</f>
        <v>1</v>
      </c>
      <c r="I12" s="132">
        <f>WEEKDAY(I11)</f>
        <v>2</v>
      </c>
      <c r="J12" s="132">
        <f t="shared" si="4"/>
        <v>3</v>
      </c>
      <c r="K12" s="132">
        <f t="shared" si="4"/>
        <v>4</v>
      </c>
      <c r="L12" s="132">
        <f t="shared" si="4"/>
        <v>5</v>
      </c>
      <c r="M12" s="132">
        <f t="shared" si="4"/>
        <v>6</v>
      </c>
      <c r="N12" s="132">
        <f t="shared" si="4"/>
        <v>7</v>
      </c>
      <c r="O12" s="132">
        <f t="shared" si="4"/>
        <v>1</v>
      </c>
      <c r="P12" s="135">
        <f t="shared" si="4"/>
        <v>2</v>
      </c>
      <c r="Q12" s="132">
        <f t="shared" ref="Q12:T12" si="5">WEEKDAY(Q11)</f>
        <v>3</v>
      </c>
      <c r="R12" s="132">
        <f t="shared" si="5"/>
        <v>4</v>
      </c>
      <c r="S12" s="132">
        <f t="shared" si="5"/>
        <v>5</v>
      </c>
      <c r="T12" s="132">
        <f t="shared" si="5"/>
        <v>6</v>
      </c>
      <c r="U12" s="132">
        <f t="shared" si="4"/>
        <v>7</v>
      </c>
      <c r="V12" s="132">
        <f t="shared" si="4"/>
        <v>1</v>
      </c>
      <c r="W12" s="132">
        <f t="shared" si="4"/>
        <v>2</v>
      </c>
      <c r="X12" s="132">
        <f t="shared" si="4"/>
        <v>3</v>
      </c>
      <c r="Y12" s="132">
        <f t="shared" si="4"/>
        <v>4</v>
      </c>
      <c r="Z12" s="132">
        <f t="shared" si="4"/>
        <v>5</v>
      </c>
      <c r="AA12" s="132">
        <f t="shared" si="4"/>
        <v>6</v>
      </c>
      <c r="AB12" s="132">
        <f t="shared" si="4"/>
        <v>7</v>
      </c>
      <c r="AC12" s="132">
        <f t="shared" si="4"/>
        <v>1</v>
      </c>
      <c r="AD12" s="132">
        <f t="shared" si="4"/>
        <v>2</v>
      </c>
      <c r="AE12" s="132">
        <f t="shared" si="4"/>
        <v>3</v>
      </c>
      <c r="AF12" s="137">
        <f t="shared" si="4"/>
        <v>4</v>
      </c>
      <c r="AG12" s="132">
        <f t="shared" si="4"/>
        <v>5</v>
      </c>
      <c r="AH12" s="132">
        <f t="shared" si="4"/>
        <v>6</v>
      </c>
      <c r="AI12" s="131">
        <f t="shared" si="4"/>
        <v>7</v>
      </c>
      <c r="AJ12" s="131"/>
      <c r="AK12" s="242"/>
      <c r="AL12" s="219"/>
      <c r="AM12" s="219"/>
      <c r="AN12" s="219"/>
      <c r="AO12" s="219"/>
      <c r="AP12" s="219"/>
      <c r="AQ12" s="217"/>
      <c r="AR12" s="223"/>
      <c r="AS12" s="224"/>
      <c r="AT12" s="215"/>
      <c r="AV12"/>
    </row>
    <row r="13" spans="2:48" ht="17.149999999999999" customHeight="1" x14ac:dyDescent="0.55000000000000004">
      <c r="B13" s="199">
        <v>1</v>
      </c>
      <c r="C13" s="174" t="str">
        <f>IF('5月'!C13="","",'5月'!C13)</f>
        <v/>
      </c>
      <c r="D13" s="148"/>
      <c r="E13" s="33" t="s">
        <v>2</v>
      </c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6"/>
      <c r="Q13" s="134"/>
      <c r="R13" s="134"/>
      <c r="S13" s="134"/>
      <c r="T13" s="134"/>
      <c r="U13" s="134"/>
      <c r="V13" s="134"/>
      <c r="W13" s="134"/>
      <c r="X13" s="134"/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  <c r="AI13" s="134"/>
      <c r="AJ13" s="134"/>
      <c r="AK13" s="50">
        <f>$AC$3</f>
        <v>20</v>
      </c>
      <c r="AL13" s="61">
        <f>COUNTIF(F13:AJ13,"○")</f>
        <v>0</v>
      </c>
      <c r="AM13" s="51">
        <f>COUNTIF(F13:AJ13,"／")+SUM(AN13:AP13)</f>
        <v>0</v>
      </c>
      <c r="AN13" s="61">
        <f>COUNTIF(F13:AJ13,"✕")</f>
        <v>0</v>
      </c>
      <c r="AO13" s="61">
        <f>COUNTIF(F13:AJ13,"△")</f>
        <v>0</v>
      </c>
      <c r="AP13" s="61">
        <f>COUNTIF(F13:AJ13,"●")</f>
        <v>0</v>
      </c>
      <c r="AQ13" s="51"/>
      <c r="AR13" s="51"/>
      <c r="AS13" s="76"/>
      <c r="AT13" s="29"/>
      <c r="AV13"/>
    </row>
    <row r="14" spans="2:48" ht="17.149999999999999" customHeight="1" x14ac:dyDescent="0.2">
      <c r="B14" s="199"/>
      <c r="C14" s="174"/>
      <c r="D14" s="149"/>
      <c r="E14" s="31" t="s">
        <v>16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6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104"/>
      <c r="AL14" s="112"/>
      <c r="AM14" s="112"/>
      <c r="AN14" s="112"/>
      <c r="AO14" s="112"/>
      <c r="AP14" s="112"/>
      <c r="AQ14" s="105">
        <f>$AK$49-AR14</f>
        <v>108</v>
      </c>
      <c r="AR14" s="106">
        <f>SUM(F14:AI14)</f>
        <v>0</v>
      </c>
      <c r="AS14" s="115">
        <f>AQ14/$AK$49</f>
        <v>1</v>
      </c>
      <c r="AT14" s="107">
        <f>('5月'!AQ14+'6月'!AQ14+'7月'!AQ14+'8月'!AQ14)/($AC$6+$AE$6+$AG$6+$AI$6)</f>
        <v>1</v>
      </c>
      <c r="AV14"/>
    </row>
    <row r="15" spans="2:48" ht="17.149999999999999" customHeight="1" x14ac:dyDescent="0.2">
      <c r="B15" s="199">
        <v>2</v>
      </c>
      <c r="C15" s="174" t="str">
        <f>IF('5月'!C15="","",'5月'!C15)</f>
        <v/>
      </c>
      <c r="D15" s="148"/>
      <c r="E15" s="33" t="s">
        <v>2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129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108">
        <f>$AC$3</f>
        <v>20</v>
      </c>
      <c r="AL15" s="109">
        <f>COUNTIF(F15:AJ15,"○")</f>
        <v>0</v>
      </c>
      <c r="AM15" s="110">
        <f>COUNTIF(F15:AJ15,"／")+SUM(AN15:AP15)</f>
        <v>0</v>
      </c>
      <c r="AN15" s="109">
        <f>COUNTIF(F15:AJ15,"✕")</f>
        <v>0</v>
      </c>
      <c r="AO15" s="109">
        <f>COUNTIF(F15:AJ15,"△")</f>
        <v>0</v>
      </c>
      <c r="AP15" s="109">
        <f>COUNTIF(F15:AJ15,"●")</f>
        <v>0</v>
      </c>
      <c r="AQ15" s="110"/>
      <c r="AR15" s="110"/>
      <c r="AS15" s="116"/>
      <c r="AT15" s="111"/>
      <c r="AV15"/>
    </row>
    <row r="16" spans="2:48" ht="17.149999999999999" customHeight="1" x14ac:dyDescent="0.2">
      <c r="B16" s="199"/>
      <c r="C16" s="174"/>
      <c r="D16" s="149"/>
      <c r="E16" s="31" t="s">
        <v>16</v>
      </c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6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52"/>
      <c r="AL16" s="62"/>
      <c r="AM16" s="62"/>
      <c r="AN16" s="62"/>
      <c r="AO16" s="62"/>
      <c r="AP16" s="62"/>
      <c r="AQ16" s="53">
        <f>$AK$49-AR16</f>
        <v>108</v>
      </c>
      <c r="AR16" s="54">
        <f>SUM(F16:AI16)</f>
        <v>0</v>
      </c>
      <c r="AS16" s="81">
        <f>AQ16/$AK$49</f>
        <v>1</v>
      </c>
      <c r="AT16" s="32">
        <f>('5月'!AQ16+'6月'!AQ16+'7月'!AQ16+'8月'!AQ16)/($AC$6+$AE$6+$AG$6+$AI$6)</f>
        <v>1</v>
      </c>
      <c r="AV16"/>
    </row>
    <row r="17" spans="2:48" ht="17.149999999999999" customHeight="1" x14ac:dyDescent="0.2">
      <c r="B17" s="199">
        <v>3</v>
      </c>
      <c r="C17" s="174" t="str">
        <f>IF('5月'!C17="","",'5月'!C17)</f>
        <v/>
      </c>
      <c r="D17" s="148"/>
      <c r="E17" s="37" t="s">
        <v>2</v>
      </c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129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108">
        <f>$AC$3</f>
        <v>20</v>
      </c>
      <c r="AL17" s="109">
        <f>COUNTIF(F17:AJ17,"○")</f>
        <v>0</v>
      </c>
      <c r="AM17" s="110">
        <f>COUNTIF(F17:AJ17,"／")+SUM(AN17:AP17)</f>
        <v>0</v>
      </c>
      <c r="AN17" s="109">
        <f>COUNTIF(F17:AJ17,"✕")</f>
        <v>0</v>
      </c>
      <c r="AO17" s="61">
        <f>COUNTIF(F17:AJ17,"△")</f>
        <v>0</v>
      </c>
      <c r="AP17" s="61">
        <f>COUNTIF(F17:AJ17,"●")</f>
        <v>0</v>
      </c>
      <c r="AQ17" s="51"/>
      <c r="AR17" s="51"/>
      <c r="AS17" s="82"/>
      <c r="AT17" s="29"/>
      <c r="AV17"/>
    </row>
    <row r="18" spans="2:48" ht="17.149999999999999" customHeight="1" x14ac:dyDescent="0.2">
      <c r="B18" s="199"/>
      <c r="C18" s="174"/>
      <c r="D18" s="149"/>
      <c r="E18" s="31" t="s">
        <v>16</v>
      </c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6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52"/>
      <c r="AL18" s="62"/>
      <c r="AM18" s="62"/>
      <c r="AN18" s="62"/>
      <c r="AO18" s="112"/>
      <c r="AP18" s="112"/>
      <c r="AQ18" s="105">
        <f>$AK$49-AR18</f>
        <v>108</v>
      </c>
      <c r="AR18" s="106">
        <f>SUM(F18:AI18)</f>
        <v>0</v>
      </c>
      <c r="AS18" s="115">
        <f>AQ18/$AK$49</f>
        <v>1</v>
      </c>
      <c r="AT18" s="107">
        <f>('5月'!AQ18+'6月'!AQ18+'7月'!AQ18+'8月'!AQ18)/($AC$6+$AE$6+$AG$6+$AI$6)</f>
        <v>1</v>
      </c>
      <c r="AV18"/>
    </row>
    <row r="19" spans="2:48" ht="17.149999999999999" customHeight="1" x14ac:dyDescent="0.2">
      <c r="B19" s="199">
        <v>4</v>
      </c>
      <c r="C19" s="174" t="str">
        <f>IF('5月'!C19="","",'5月'!C19)</f>
        <v/>
      </c>
      <c r="D19" s="148"/>
      <c r="E19" s="33" t="s">
        <v>2</v>
      </c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129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108">
        <f>$AC$3</f>
        <v>20</v>
      </c>
      <c r="AL19" s="109">
        <f>COUNTIF(F19:AJ19,"○")</f>
        <v>0</v>
      </c>
      <c r="AM19" s="110">
        <f>COUNTIF(F19:AJ19,"／")+SUM(AN19:AP19)</f>
        <v>0</v>
      </c>
      <c r="AN19" s="109">
        <f>COUNTIF(F19:AJ19,"✕")</f>
        <v>0</v>
      </c>
      <c r="AO19" s="109">
        <f>COUNTIF(F19:AJ19,"△")</f>
        <v>0</v>
      </c>
      <c r="AP19" s="109">
        <f>COUNTIF(F19:AJ19,"●")</f>
        <v>0</v>
      </c>
      <c r="AQ19" s="110"/>
      <c r="AR19" s="110"/>
      <c r="AS19" s="116"/>
      <c r="AT19" s="111"/>
      <c r="AV19"/>
    </row>
    <row r="20" spans="2:48" ht="17.149999999999999" customHeight="1" x14ac:dyDescent="0.2">
      <c r="B20" s="199"/>
      <c r="C20" s="174"/>
      <c r="D20" s="149"/>
      <c r="E20" s="31" t="s">
        <v>16</v>
      </c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6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52"/>
      <c r="AL20" s="62"/>
      <c r="AM20" s="62"/>
      <c r="AN20" s="62"/>
      <c r="AO20" s="62"/>
      <c r="AP20" s="62"/>
      <c r="AQ20" s="53">
        <f>$AK$49-AR20</f>
        <v>108</v>
      </c>
      <c r="AR20" s="54">
        <f>SUM(F20:AI20)</f>
        <v>0</v>
      </c>
      <c r="AS20" s="81">
        <f>AQ20/$AK$49</f>
        <v>1</v>
      </c>
      <c r="AT20" s="32">
        <f>('5月'!AQ20+'6月'!AQ20+'7月'!AQ20+'8月'!AQ20)/($AC$6+$AE$6+$AG$6+$AI$6)</f>
        <v>1</v>
      </c>
      <c r="AU20" s="7"/>
      <c r="AV20"/>
    </row>
    <row r="21" spans="2:48" ht="17.149999999999999" customHeight="1" x14ac:dyDescent="0.2">
      <c r="B21" s="199">
        <v>5</v>
      </c>
      <c r="C21" s="174" t="str">
        <f>IF('5月'!C21="","",'5月'!C21)</f>
        <v/>
      </c>
      <c r="D21" s="148"/>
      <c r="E21" s="37" t="s">
        <v>2</v>
      </c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129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108">
        <f>$AC$3</f>
        <v>20</v>
      </c>
      <c r="AL21" s="109">
        <f>COUNTIF(F21:AJ21,"○")</f>
        <v>0</v>
      </c>
      <c r="AM21" s="110">
        <f>COUNTIF(F21:AJ21,"／")+SUM(AN21:AP21)</f>
        <v>0</v>
      </c>
      <c r="AN21" s="109">
        <f>COUNTIF(F21:AJ21,"✕")</f>
        <v>0</v>
      </c>
      <c r="AO21" s="61">
        <f>COUNTIF(F21:AJ21,"△")</f>
        <v>0</v>
      </c>
      <c r="AP21" s="61">
        <f>COUNTIF(F21:AJ21,"●")</f>
        <v>0</v>
      </c>
      <c r="AQ21" s="51"/>
      <c r="AR21" s="51"/>
      <c r="AS21" s="82"/>
      <c r="AT21" s="29"/>
      <c r="AV21"/>
    </row>
    <row r="22" spans="2:48" ht="17.149999999999999" customHeight="1" x14ac:dyDescent="0.2">
      <c r="B22" s="199"/>
      <c r="C22" s="174"/>
      <c r="D22" s="149"/>
      <c r="E22" s="31" t="s">
        <v>16</v>
      </c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6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52"/>
      <c r="AL22" s="62"/>
      <c r="AM22" s="62"/>
      <c r="AN22" s="62"/>
      <c r="AO22" s="112"/>
      <c r="AP22" s="112"/>
      <c r="AQ22" s="105">
        <f>$AK$49-AR22</f>
        <v>108</v>
      </c>
      <c r="AR22" s="106">
        <f>SUM(F22:AI22)</f>
        <v>0</v>
      </c>
      <c r="AS22" s="115">
        <f>AQ22/$AK$49</f>
        <v>1</v>
      </c>
      <c r="AT22" s="107">
        <f>('5月'!AQ22+'6月'!AQ22+'7月'!AQ22+'8月'!AQ22)/($AC$6+$AE$6+$AG$6+$AI$6)</f>
        <v>1</v>
      </c>
      <c r="AV22"/>
    </row>
    <row r="23" spans="2:48" ht="17.149999999999999" customHeight="1" x14ac:dyDescent="0.2">
      <c r="B23" s="200">
        <v>6</v>
      </c>
      <c r="C23" s="174" t="str">
        <f>IF('5月'!C23="","",'5月'!C23)</f>
        <v/>
      </c>
      <c r="D23" s="148"/>
      <c r="E23" s="33" t="s">
        <v>2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129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108">
        <f>$AC$3</f>
        <v>20</v>
      </c>
      <c r="AL23" s="109">
        <f>COUNTIF(F23:AJ23,"○")</f>
        <v>0</v>
      </c>
      <c r="AM23" s="110">
        <f>COUNTIF(F23:AJ23,"／")+SUM(AN23:AP23)</f>
        <v>0</v>
      </c>
      <c r="AN23" s="109">
        <f>COUNTIF(F23:AJ23,"✕")</f>
        <v>0</v>
      </c>
      <c r="AO23" s="109">
        <f>COUNTIF(F23:AJ23,"△")</f>
        <v>0</v>
      </c>
      <c r="AP23" s="109">
        <f>COUNTIF(F23:AJ23,"●")</f>
        <v>0</v>
      </c>
      <c r="AQ23" s="110"/>
      <c r="AR23" s="110"/>
      <c r="AS23" s="116"/>
      <c r="AT23" s="111"/>
      <c r="AV23"/>
    </row>
    <row r="24" spans="2:48" ht="17.149999999999999" customHeight="1" x14ac:dyDescent="0.2">
      <c r="B24" s="200"/>
      <c r="C24" s="174"/>
      <c r="D24" s="149"/>
      <c r="E24" s="31" t="s">
        <v>16</v>
      </c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6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52"/>
      <c r="AL24" s="62"/>
      <c r="AM24" s="62"/>
      <c r="AN24" s="62"/>
      <c r="AO24" s="62"/>
      <c r="AP24" s="62"/>
      <c r="AQ24" s="53">
        <f>$AK$49-AR24</f>
        <v>108</v>
      </c>
      <c r="AR24" s="54">
        <f>SUM(F24:AI24)</f>
        <v>0</v>
      </c>
      <c r="AS24" s="81">
        <f>AQ24/$AK$49</f>
        <v>1</v>
      </c>
      <c r="AT24" s="32">
        <f>('5月'!AQ24+'6月'!AQ24+'7月'!AQ24+'8月'!AQ24)/($AC$6+$AE$6+$AG$6+$AI$6)</f>
        <v>1</v>
      </c>
      <c r="AV24"/>
    </row>
    <row r="25" spans="2:48" ht="17.149999999999999" customHeight="1" x14ac:dyDescent="0.2">
      <c r="B25" s="199">
        <v>7</v>
      </c>
      <c r="C25" s="174" t="str">
        <f>IF('5月'!C25="","",'5月'!C25)</f>
        <v/>
      </c>
      <c r="D25" s="148"/>
      <c r="E25" s="37" t="s">
        <v>2</v>
      </c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129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108">
        <f>$AC$3</f>
        <v>20</v>
      </c>
      <c r="AL25" s="109">
        <f>COUNTIF(F25:AJ25,"○")</f>
        <v>0</v>
      </c>
      <c r="AM25" s="110">
        <f>COUNTIF(F25:AJ25,"／")+SUM(AN25:AP25)</f>
        <v>0</v>
      </c>
      <c r="AN25" s="109">
        <f>COUNTIF(F25:AJ25,"✕")</f>
        <v>0</v>
      </c>
      <c r="AO25" s="61">
        <f>COUNTIF(F25:AJ25,"△")</f>
        <v>0</v>
      </c>
      <c r="AP25" s="61">
        <f>COUNTIF(F25:AJ25,"●")</f>
        <v>0</v>
      </c>
      <c r="AQ25" s="51"/>
      <c r="AR25" s="51"/>
      <c r="AS25" s="82"/>
      <c r="AT25" s="29"/>
      <c r="AV25"/>
    </row>
    <row r="26" spans="2:48" ht="17.149999999999999" customHeight="1" x14ac:dyDescent="0.2">
      <c r="B26" s="199"/>
      <c r="C26" s="174"/>
      <c r="D26" s="149"/>
      <c r="E26" s="31" t="s">
        <v>16</v>
      </c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6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52"/>
      <c r="AL26" s="62"/>
      <c r="AM26" s="62"/>
      <c r="AN26" s="62"/>
      <c r="AO26" s="112"/>
      <c r="AP26" s="112"/>
      <c r="AQ26" s="105">
        <f>$AK$49-AR26</f>
        <v>108</v>
      </c>
      <c r="AR26" s="106">
        <f>SUM(F26:AI26)</f>
        <v>0</v>
      </c>
      <c r="AS26" s="115">
        <f>AQ26/$AK$49</f>
        <v>1</v>
      </c>
      <c r="AT26" s="107">
        <f>('5月'!AQ26+'6月'!AQ26+'7月'!AQ26+'8月'!AQ26)/($AC$6+$AE$6+$AG$6+$AI$6)</f>
        <v>1</v>
      </c>
      <c r="AV26"/>
    </row>
    <row r="27" spans="2:48" ht="17.149999999999999" customHeight="1" x14ac:dyDescent="0.2">
      <c r="B27" s="199">
        <v>8</v>
      </c>
      <c r="C27" s="174" t="str">
        <f>IF('5月'!C27="","",'5月'!C27)</f>
        <v/>
      </c>
      <c r="D27" s="148"/>
      <c r="E27" s="33" t="s">
        <v>2</v>
      </c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129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108">
        <f>$AC$3</f>
        <v>20</v>
      </c>
      <c r="AL27" s="109">
        <f>COUNTIF(F27:AJ27,"○")</f>
        <v>0</v>
      </c>
      <c r="AM27" s="110">
        <f>COUNTIF(F27:AJ27,"／")+SUM(AN27:AP27)</f>
        <v>0</v>
      </c>
      <c r="AN27" s="109">
        <f>COUNTIF(F27:AJ27,"✕")</f>
        <v>0</v>
      </c>
      <c r="AO27" s="109">
        <f>COUNTIF(F27:AJ27,"△")</f>
        <v>0</v>
      </c>
      <c r="AP27" s="109">
        <f>COUNTIF(F27:AJ27,"●")</f>
        <v>0</v>
      </c>
      <c r="AQ27" s="110"/>
      <c r="AR27" s="110"/>
      <c r="AS27" s="116"/>
      <c r="AT27" s="111"/>
      <c r="AV27"/>
    </row>
    <row r="28" spans="2:48" ht="17.149999999999999" customHeight="1" x14ac:dyDescent="0.2">
      <c r="B28" s="199"/>
      <c r="C28" s="174"/>
      <c r="D28" s="149"/>
      <c r="E28" s="31" t="s">
        <v>16</v>
      </c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52"/>
      <c r="AL28" s="62"/>
      <c r="AM28" s="62"/>
      <c r="AN28" s="62"/>
      <c r="AO28" s="62"/>
      <c r="AP28" s="62"/>
      <c r="AQ28" s="53">
        <f>$AK$49-AR28</f>
        <v>108</v>
      </c>
      <c r="AR28" s="54">
        <f>SUM(F28:AI28)</f>
        <v>0</v>
      </c>
      <c r="AS28" s="81">
        <f>AQ28/$AK$49</f>
        <v>1</v>
      </c>
      <c r="AT28" s="32">
        <f>('5月'!AQ28+'6月'!AQ28+'7月'!AQ28+'8月'!AQ28)/($AC$6+$AE$6+$AG$6+$AI$6)</f>
        <v>1</v>
      </c>
      <c r="AV28"/>
    </row>
    <row r="29" spans="2:48" ht="17.149999999999999" customHeight="1" x14ac:dyDescent="0.2">
      <c r="B29" s="199">
        <v>9</v>
      </c>
      <c r="C29" s="174" t="str">
        <f>IF('5月'!C29="","",'5月'!C29)</f>
        <v/>
      </c>
      <c r="D29" s="148"/>
      <c r="E29" s="37" t="s">
        <v>2</v>
      </c>
      <c r="F29" s="34"/>
      <c r="G29" s="34"/>
      <c r="H29" s="34"/>
      <c r="I29" s="34"/>
      <c r="J29" s="34"/>
      <c r="K29" s="34"/>
      <c r="L29" s="34"/>
      <c r="M29" s="34" t="s">
        <v>56</v>
      </c>
      <c r="N29" s="34"/>
      <c r="O29" s="34"/>
      <c r="P29" s="129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108">
        <f>$AC$3</f>
        <v>20</v>
      </c>
      <c r="AL29" s="109">
        <f>COUNTIF(F29:AJ29,"○")</f>
        <v>0</v>
      </c>
      <c r="AM29" s="110">
        <f>COUNTIF(F29:AJ29,"／")+SUM(AN29:AP29)</f>
        <v>0</v>
      </c>
      <c r="AN29" s="109">
        <f>COUNTIF(F29:AJ29,"✕")</f>
        <v>0</v>
      </c>
      <c r="AO29" s="61">
        <f>COUNTIF(F29:AJ29,"△")</f>
        <v>0</v>
      </c>
      <c r="AP29" s="61">
        <f>COUNTIF(F29:AJ29,"●")</f>
        <v>0</v>
      </c>
      <c r="AQ29" s="51"/>
      <c r="AR29" s="51"/>
      <c r="AS29" s="82"/>
      <c r="AT29" s="29"/>
      <c r="AV29"/>
    </row>
    <row r="30" spans="2:48" ht="17.149999999999999" customHeight="1" x14ac:dyDescent="0.2">
      <c r="B30" s="199"/>
      <c r="C30" s="174"/>
      <c r="D30" s="149"/>
      <c r="E30" s="31" t="s">
        <v>16</v>
      </c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6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52"/>
      <c r="AL30" s="62"/>
      <c r="AM30" s="62"/>
      <c r="AN30" s="62"/>
      <c r="AO30" s="112"/>
      <c r="AP30" s="112"/>
      <c r="AQ30" s="105">
        <f>$AK$49-AR30</f>
        <v>108</v>
      </c>
      <c r="AR30" s="106">
        <f>SUM(F30:AI30)</f>
        <v>0</v>
      </c>
      <c r="AS30" s="115">
        <f>AQ30/$AK$49</f>
        <v>1</v>
      </c>
      <c r="AT30" s="107">
        <f>('5月'!AQ30+'6月'!AQ30+'7月'!AQ30+'8月'!AQ30)/($AC$6+$AE$6+$AG$6+$AI$6)</f>
        <v>1</v>
      </c>
      <c r="AV30"/>
    </row>
    <row r="31" spans="2:48" ht="17.149999999999999" customHeight="1" x14ac:dyDescent="0.2">
      <c r="B31" s="199">
        <v>10</v>
      </c>
      <c r="C31" s="174" t="str">
        <f>IF('5月'!C31="","",'5月'!C31)</f>
        <v/>
      </c>
      <c r="D31" s="148"/>
      <c r="E31" s="33" t="s">
        <v>2</v>
      </c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129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108">
        <f>$AC$3</f>
        <v>20</v>
      </c>
      <c r="AL31" s="109">
        <f>COUNTIF(F31:AJ31,"○")</f>
        <v>0</v>
      </c>
      <c r="AM31" s="110">
        <f>COUNTIF(F31:AJ31,"／")+SUM(AN31:AP31)</f>
        <v>0</v>
      </c>
      <c r="AN31" s="109">
        <f>COUNTIF(F31:AJ31,"✕")</f>
        <v>0</v>
      </c>
      <c r="AO31" s="109">
        <f>COUNTIF(F31:AJ31,"△")</f>
        <v>0</v>
      </c>
      <c r="AP31" s="109">
        <f>COUNTIF(F31:AJ31,"●")</f>
        <v>0</v>
      </c>
      <c r="AQ31" s="110"/>
      <c r="AR31" s="110"/>
      <c r="AS31" s="116"/>
      <c r="AT31" s="111"/>
      <c r="AV31"/>
    </row>
    <row r="32" spans="2:48" ht="17.149999999999999" customHeight="1" x14ac:dyDescent="0.2">
      <c r="B32" s="199"/>
      <c r="C32" s="174"/>
      <c r="D32" s="149"/>
      <c r="E32" s="31" t="s">
        <v>16</v>
      </c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6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52"/>
      <c r="AL32" s="62"/>
      <c r="AM32" s="62"/>
      <c r="AN32" s="62"/>
      <c r="AO32" s="62"/>
      <c r="AP32" s="62"/>
      <c r="AQ32" s="53">
        <f>$AK$49-AR32</f>
        <v>108</v>
      </c>
      <c r="AR32" s="54">
        <f>SUM(F32:AI32)</f>
        <v>0</v>
      </c>
      <c r="AS32" s="81">
        <f>AQ32/$AK$49</f>
        <v>1</v>
      </c>
      <c r="AT32" s="32">
        <f>('5月'!AQ32+'6月'!AQ32+'7月'!AQ32+'8月'!AQ32)/($AC$6+$AE$6+$AG$6+$AI$6)</f>
        <v>1</v>
      </c>
      <c r="AV32"/>
    </row>
    <row r="33" spans="2:48" ht="17.149999999999999" customHeight="1" x14ac:dyDescent="0.2">
      <c r="B33" s="199">
        <v>11</v>
      </c>
      <c r="C33" s="174" t="str">
        <f>IF('5月'!C33="","",'5月'!C33)</f>
        <v/>
      </c>
      <c r="D33" s="148"/>
      <c r="E33" s="37" t="s">
        <v>2</v>
      </c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129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108">
        <f>$AC$3</f>
        <v>20</v>
      </c>
      <c r="AL33" s="109">
        <f>COUNTIF(F33:AJ33,"○")</f>
        <v>0</v>
      </c>
      <c r="AM33" s="110">
        <f>COUNTIF(F33:AJ33,"／")+SUM(AN33:AP33)</f>
        <v>0</v>
      </c>
      <c r="AN33" s="109">
        <f>COUNTIF(F33:AJ33,"✕")</f>
        <v>0</v>
      </c>
      <c r="AO33" s="61">
        <f>COUNTIF(F33:AJ33,"△")</f>
        <v>0</v>
      </c>
      <c r="AP33" s="61">
        <f>COUNTIF(F33:AJ33,"●")</f>
        <v>0</v>
      </c>
      <c r="AQ33" s="51"/>
      <c r="AR33" s="51"/>
      <c r="AS33" s="82"/>
      <c r="AT33" s="29"/>
      <c r="AV33"/>
    </row>
    <row r="34" spans="2:48" ht="17.149999999999999" customHeight="1" x14ac:dyDescent="0.2">
      <c r="B34" s="199"/>
      <c r="C34" s="174"/>
      <c r="D34" s="149"/>
      <c r="E34" s="31" t="s">
        <v>16</v>
      </c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6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52"/>
      <c r="AL34" s="62"/>
      <c r="AM34" s="62"/>
      <c r="AN34" s="62"/>
      <c r="AO34" s="112"/>
      <c r="AP34" s="112"/>
      <c r="AQ34" s="105">
        <f>$AK$49-AR34</f>
        <v>108</v>
      </c>
      <c r="AR34" s="106">
        <f>SUM(F34:AI34)</f>
        <v>0</v>
      </c>
      <c r="AS34" s="115">
        <f>AQ34/$AK$49</f>
        <v>1</v>
      </c>
      <c r="AT34" s="107">
        <f>('5月'!AQ34+'6月'!AQ34+'7月'!AQ34+'8月'!AQ34)/($AC$6+$AE$6+$AG$6+$AI$6)</f>
        <v>1</v>
      </c>
      <c r="AV34"/>
    </row>
    <row r="35" spans="2:48" ht="17.149999999999999" customHeight="1" x14ac:dyDescent="0.2">
      <c r="B35" s="199">
        <v>12</v>
      </c>
      <c r="C35" s="174" t="str">
        <f>IF('5月'!C35="","",'5月'!C35)</f>
        <v/>
      </c>
      <c r="D35" s="148"/>
      <c r="E35" s="33" t="s">
        <v>2</v>
      </c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129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108">
        <f>$AC$3</f>
        <v>20</v>
      </c>
      <c r="AL35" s="109">
        <f>COUNTIF(F35:AJ35,"○")</f>
        <v>0</v>
      </c>
      <c r="AM35" s="110">
        <f>COUNTIF(F35:AJ35,"／")+SUM(AN35:AP35)</f>
        <v>0</v>
      </c>
      <c r="AN35" s="109">
        <f>COUNTIF(F35:AJ35,"✕")</f>
        <v>0</v>
      </c>
      <c r="AO35" s="109">
        <f>COUNTIF(F35:AJ35,"△")</f>
        <v>0</v>
      </c>
      <c r="AP35" s="109">
        <f>COUNTIF(F35:AJ35,"●")</f>
        <v>0</v>
      </c>
      <c r="AQ35" s="110"/>
      <c r="AR35" s="110"/>
      <c r="AS35" s="116"/>
      <c r="AT35" s="111"/>
      <c r="AV35"/>
    </row>
    <row r="36" spans="2:48" ht="17.149999999999999" customHeight="1" x14ac:dyDescent="0.2">
      <c r="B36" s="199"/>
      <c r="C36" s="174"/>
      <c r="D36" s="149"/>
      <c r="E36" s="31" t="s">
        <v>16</v>
      </c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6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52"/>
      <c r="AL36" s="62"/>
      <c r="AM36" s="62"/>
      <c r="AN36" s="62"/>
      <c r="AO36" s="62"/>
      <c r="AP36" s="62"/>
      <c r="AQ36" s="53">
        <f>$AK$49-AR36</f>
        <v>108</v>
      </c>
      <c r="AR36" s="54">
        <f>SUM(F36:AI36)</f>
        <v>0</v>
      </c>
      <c r="AS36" s="81">
        <f>AQ36/$AK$49</f>
        <v>1</v>
      </c>
      <c r="AT36" s="32">
        <f>('5月'!AQ36+'6月'!AQ36+'7月'!AQ36+'8月'!AQ36)/($AC$6+$AE$6+$AG$6+$AI$6)</f>
        <v>1</v>
      </c>
      <c r="AV36"/>
    </row>
    <row r="37" spans="2:48" ht="17.149999999999999" customHeight="1" x14ac:dyDescent="0.2">
      <c r="B37" s="199">
        <v>13</v>
      </c>
      <c r="C37" s="174" t="str">
        <f>IF('5月'!C37="","",'5月'!C37)</f>
        <v/>
      </c>
      <c r="D37" s="148"/>
      <c r="E37" s="37" t="s">
        <v>2</v>
      </c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129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108">
        <f>$AC$3</f>
        <v>20</v>
      </c>
      <c r="AL37" s="109">
        <f>COUNTIF(F37:AJ37,"○")</f>
        <v>0</v>
      </c>
      <c r="AM37" s="110">
        <f>COUNTIF(F37:AJ37,"／")+SUM(AN37:AP37)</f>
        <v>0</v>
      </c>
      <c r="AN37" s="109">
        <f>COUNTIF(F37:AJ37,"✕")</f>
        <v>0</v>
      </c>
      <c r="AO37" s="61">
        <f>COUNTIF(F37:AJ37,"△")</f>
        <v>0</v>
      </c>
      <c r="AP37" s="61">
        <f>COUNTIF(F37:AJ37,"●")</f>
        <v>0</v>
      </c>
      <c r="AQ37" s="51"/>
      <c r="AR37" s="51"/>
      <c r="AS37" s="82"/>
      <c r="AT37" s="29"/>
      <c r="AV37"/>
    </row>
    <row r="38" spans="2:48" ht="17.149999999999999" customHeight="1" x14ac:dyDescent="0.2">
      <c r="B38" s="199"/>
      <c r="C38" s="174"/>
      <c r="D38" s="149"/>
      <c r="E38" s="31" t="s">
        <v>16</v>
      </c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6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52"/>
      <c r="AL38" s="62"/>
      <c r="AM38" s="62"/>
      <c r="AN38" s="62"/>
      <c r="AO38" s="112"/>
      <c r="AP38" s="112"/>
      <c r="AQ38" s="105">
        <f>$AK$49-AR38</f>
        <v>108</v>
      </c>
      <c r="AR38" s="106">
        <f>SUM(F38:AI38)</f>
        <v>0</v>
      </c>
      <c r="AS38" s="115">
        <f>AQ38/$AK$49</f>
        <v>1</v>
      </c>
      <c r="AT38" s="107">
        <f>('5月'!AQ38+'6月'!AQ38+'7月'!AQ38+'8月'!AQ38)/($AC$6+$AE$6+$AG$6+$AI$6)</f>
        <v>1</v>
      </c>
      <c r="AV38"/>
    </row>
    <row r="39" spans="2:48" ht="17.149999999999999" customHeight="1" x14ac:dyDescent="0.2">
      <c r="B39" s="199">
        <v>14</v>
      </c>
      <c r="C39" s="174" t="str">
        <f>IF('5月'!C39="","",'5月'!C39)</f>
        <v/>
      </c>
      <c r="D39" s="148"/>
      <c r="E39" s="33" t="s">
        <v>2</v>
      </c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129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108">
        <f>$AC$3</f>
        <v>20</v>
      </c>
      <c r="AL39" s="109">
        <f>COUNTIF(F39:AJ39,"○")</f>
        <v>0</v>
      </c>
      <c r="AM39" s="110">
        <f>COUNTIF(F39:AJ39,"／")+SUM(AN39:AP39)</f>
        <v>0</v>
      </c>
      <c r="AN39" s="109">
        <f>COUNTIF(F39:AJ39,"✕")</f>
        <v>0</v>
      </c>
      <c r="AO39" s="109">
        <f>COUNTIF(F39:AJ39,"△")</f>
        <v>0</v>
      </c>
      <c r="AP39" s="109">
        <f>COUNTIF(F39:AJ39,"●")</f>
        <v>0</v>
      </c>
      <c r="AQ39" s="110"/>
      <c r="AR39" s="110"/>
      <c r="AS39" s="116"/>
      <c r="AT39" s="111"/>
      <c r="AV39"/>
    </row>
    <row r="40" spans="2:48" ht="17.149999999999999" customHeight="1" x14ac:dyDescent="0.2">
      <c r="B40" s="199"/>
      <c r="C40" s="174"/>
      <c r="D40" s="149"/>
      <c r="E40" s="31" t="s">
        <v>16</v>
      </c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6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52"/>
      <c r="AL40" s="62"/>
      <c r="AM40" s="62"/>
      <c r="AN40" s="62"/>
      <c r="AO40" s="62"/>
      <c r="AP40" s="62"/>
      <c r="AQ40" s="53">
        <f>$AK$49-AR40</f>
        <v>108</v>
      </c>
      <c r="AR40" s="54">
        <f>SUM(F40:AI40)</f>
        <v>0</v>
      </c>
      <c r="AS40" s="81">
        <f>AQ40/$AK$49</f>
        <v>1</v>
      </c>
      <c r="AT40" s="32">
        <f>('5月'!AQ40+'6月'!AQ40+'7月'!AQ40+'8月'!AQ40)/($AC$6+$AE$6+$AG$6+$AI$6)</f>
        <v>1</v>
      </c>
      <c r="AV40"/>
    </row>
    <row r="41" spans="2:48" ht="17.149999999999999" customHeight="1" x14ac:dyDescent="0.2">
      <c r="B41" s="199">
        <v>15</v>
      </c>
      <c r="C41" s="174" t="str">
        <f>IF('5月'!C41="","",'5月'!C41)</f>
        <v/>
      </c>
      <c r="D41" s="148"/>
      <c r="E41" s="37" t="s">
        <v>2</v>
      </c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129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108">
        <f>$AC$3</f>
        <v>20</v>
      </c>
      <c r="AL41" s="109">
        <f>COUNTIF(F41:AJ41,"○")</f>
        <v>0</v>
      </c>
      <c r="AM41" s="110">
        <f>COUNTIF(F41:AJ41,"／")+SUM(AN41:AP41)</f>
        <v>0</v>
      </c>
      <c r="AN41" s="109">
        <f>COUNTIF(F41:AJ41,"✕")</f>
        <v>0</v>
      </c>
      <c r="AO41" s="61">
        <f>COUNTIF(F41:AJ41,"△")</f>
        <v>0</v>
      </c>
      <c r="AP41" s="61">
        <f>COUNTIF(F41:AJ41,"●")</f>
        <v>0</v>
      </c>
      <c r="AQ41" s="51"/>
      <c r="AR41" s="51"/>
      <c r="AS41" s="82"/>
      <c r="AT41" s="29"/>
      <c r="AV41"/>
    </row>
    <row r="42" spans="2:48" ht="17.149999999999999" customHeight="1" x14ac:dyDescent="0.2">
      <c r="B42" s="199"/>
      <c r="C42" s="174"/>
      <c r="D42" s="149"/>
      <c r="E42" s="31" t="s">
        <v>16</v>
      </c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6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52"/>
      <c r="AL42" s="62"/>
      <c r="AM42" s="62"/>
      <c r="AN42" s="62"/>
      <c r="AO42" s="112"/>
      <c r="AP42" s="112"/>
      <c r="AQ42" s="105">
        <f>$AK$49-AR42</f>
        <v>108</v>
      </c>
      <c r="AR42" s="106">
        <f>SUM(F42:AI42)</f>
        <v>0</v>
      </c>
      <c r="AS42" s="115">
        <f>AQ42/$AK$49</f>
        <v>1</v>
      </c>
      <c r="AT42" s="107">
        <f>('5月'!AQ42+'6月'!AQ42+'7月'!AQ42+'8月'!AQ42)/($AC$6+$AE$6+$AG$6+$AI$6)</f>
        <v>1</v>
      </c>
      <c r="AV42"/>
    </row>
    <row r="43" spans="2:48" ht="16.5" customHeight="1" x14ac:dyDescent="0.55000000000000004">
      <c r="B43" s="261" t="s">
        <v>22</v>
      </c>
      <c r="C43" s="262"/>
      <c r="D43" s="262"/>
      <c r="E43" s="263"/>
      <c r="F43" s="58"/>
      <c r="G43" s="58"/>
      <c r="H43" s="163"/>
      <c r="I43" s="163"/>
      <c r="J43" s="58"/>
      <c r="K43" s="58"/>
      <c r="L43" s="58"/>
      <c r="M43" s="58"/>
      <c r="N43" s="58"/>
      <c r="O43" s="58"/>
      <c r="P43" s="63"/>
      <c r="Q43" s="158"/>
      <c r="R43" s="158"/>
      <c r="S43" s="158"/>
      <c r="T43" s="158"/>
      <c r="U43" s="58"/>
      <c r="V43" s="58"/>
      <c r="W43" s="158"/>
      <c r="X43" s="58"/>
      <c r="Y43" s="58"/>
      <c r="Z43" s="58"/>
      <c r="AA43" s="58"/>
      <c r="AB43" s="144"/>
      <c r="AC43" s="58"/>
      <c r="AD43" s="58"/>
      <c r="AE43" s="58"/>
      <c r="AF43" s="58"/>
      <c r="AG43" s="58"/>
      <c r="AH43" s="58"/>
      <c r="AI43" s="78"/>
      <c r="AJ43" s="58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V43"/>
    </row>
    <row r="44" spans="2:48" ht="16.5" customHeight="1" x14ac:dyDescent="0.55000000000000004">
      <c r="B44" s="178" t="s">
        <v>9</v>
      </c>
      <c r="C44" s="179"/>
      <c r="D44" s="179"/>
      <c r="E44" s="180"/>
      <c r="F44" s="147"/>
      <c r="G44" s="147"/>
      <c r="H44" s="164"/>
      <c r="I44" s="164">
        <f t="shared" ref="I44" si="6">I43-I45</f>
        <v>0</v>
      </c>
      <c r="J44" s="147">
        <f t="shared" ref="J44:AG44" si="7">J43-J45</f>
        <v>0</v>
      </c>
      <c r="K44" s="147">
        <f t="shared" si="7"/>
        <v>0</v>
      </c>
      <c r="L44" s="147">
        <f t="shared" si="7"/>
        <v>0</v>
      </c>
      <c r="M44" s="169">
        <f t="shared" ref="M44" si="8">M43-M45</f>
        <v>0</v>
      </c>
      <c r="N44" s="147"/>
      <c r="O44" s="164"/>
      <c r="P44" s="172"/>
      <c r="Q44" s="156">
        <f t="shared" ref="Q44:S44" si="9">Q43-Q45</f>
        <v>0</v>
      </c>
      <c r="R44" s="156">
        <f t="shared" si="9"/>
        <v>0</v>
      </c>
      <c r="S44" s="156">
        <f t="shared" si="9"/>
        <v>0</v>
      </c>
      <c r="T44" s="169">
        <f t="shared" ref="T44" si="10">T43-T45</f>
        <v>0</v>
      </c>
      <c r="U44" s="147"/>
      <c r="V44" s="164"/>
      <c r="W44" s="156">
        <f t="shared" ref="W44" si="11">W43-W45</f>
        <v>0</v>
      </c>
      <c r="X44" s="147">
        <f t="shared" si="7"/>
        <v>0</v>
      </c>
      <c r="Y44" s="147">
        <f t="shared" si="7"/>
        <v>0</v>
      </c>
      <c r="Z44" s="147">
        <f t="shared" si="7"/>
        <v>0</v>
      </c>
      <c r="AA44" s="169">
        <f t="shared" ref="AA44" si="12">AA43-AA45</f>
        <v>0</v>
      </c>
      <c r="AB44" s="147"/>
      <c r="AC44" s="164"/>
      <c r="AD44" s="156">
        <f t="shared" ref="AD44" si="13">AD43-AD45</f>
        <v>0</v>
      </c>
      <c r="AE44" s="147">
        <f t="shared" si="7"/>
        <v>0</v>
      </c>
      <c r="AF44" s="147">
        <f t="shared" si="7"/>
        <v>0</v>
      </c>
      <c r="AG44" s="147">
        <f t="shared" si="7"/>
        <v>0</v>
      </c>
      <c r="AH44" s="169">
        <f t="shared" ref="AH44" si="14">AH43-AH45</f>
        <v>0</v>
      </c>
      <c r="AI44" s="147"/>
      <c r="AJ44" s="146"/>
      <c r="AK44" s="69"/>
      <c r="AL44" s="69"/>
      <c r="AM44" s="69"/>
      <c r="AN44" s="69"/>
      <c r="AO44" s="69"/>
      <c r="AP44" s="69"/>
      <c r="AQ44" s="69"/>
      <c r="AR44" s="69"/>
      <c r="AS44" s="69"/>
      <c r="AT44" s="69"/>
      <c r="AV44"/>
    </row>
    <row r="45" spans="2:48" ht="16.5" customHeight="1" x14ac:dyDescent="0.55000000000000004">
      <c r="B45" s="178" t="s">
        <v>12</v>
      </c>
      <c r="C45" s="179"/>
      <c r="D45" s="179"/>
      <c r="E45" s="180"/>
      <c r="F45" s="147"/>
      <c r="G45" s="147"/>
      <c r="H45" s="164"/>
      <c r="I45" s="164">
        <f t="shared" ref="I45" si="15">COUNTIF(I13:I42,$X$9)</f>
        <v>0</v>
      </c>
      <c r="J45" s="147">
        <f t="shared" ref="J45:AG45" si="16">COUNTIF(J13:J42,$X$9)</f>
        <v>0</v>
      </c>
      <c r="K45" s="147">
        <f t="shared" si="16"/>
        <v>0</v>
      </c>
      <c r="L45" s="147">
        <f t="shared" si="16"/>
        <v>0</v>
      </c>
      <c r="M45" s="169">
        <f t="shared" ref="M45" si="17">COUNTIF(M13:M42,$X$9)</f>
        <v>0</v>
      </c>
      <c r="N45" s="147"/>
      <c r="O45" s="164"/>
      <c r="P45" s="172"/>
      <c r="Q45" s="156">
        <f t="shared" ref="Q45:S45" si="18">COUNTIF(Q13:Q42,$X$9)</f>
        <v>0</v>
      </c>
      <c r="R45" s="156">
        <f t="shared" si="18"/>
        <v>0</v>
      </c>
      <c r="S45" s="156">
        <f t="shared" si="18"/>
        <v>0</v>
      </c>
      <c r="T45" s="169">
        <f t="shared" ref="T45" si="19">COUNTIF(T13:T42,$X$9)</f>
        <v>0</v>
      </c>
      <c r="U45" s="147"/>
      <c r="V45" s="164"/>
      <c r="W45" s="156">
        <f t="shared" ref="W45" si="20">COUNTIF(W13:W42,$X$9)</f>
        <v>0</v>
      </c>
      <c r="X45" s="147">
        <f t="shared" si="16"/>
        <v>0</v>
      </c>
      <c r="Y45" s="147">
        <f t="shared" si="16"/>
        <v>0</v>
      </c>
      <c r="Z45" s="147">
        <f t="shared" si="16"/>
        <v>0</v>
      </c>
      <c r="AA45" s="169">
        <f t="shared" ref="AA45" si="21">COUNTIF(AA13:AA42,$X$9)</f>
        <v>0</v>
      </c>
      <c r="AB45" s="147"/>
      <c r="AC45" s="164"/>
      <c r="AD45" s="156">
        <f t="shared" ref="AD45" si="22">COUNTIF(AD13:AD42,$X$9)</f>
        <v>0</v>
      </c>
      <c r="AE45" s="147">
        <f t="shared" si="16"/>
        <v>0</v>
      </c>
      <c r="AF45" s="147">
        <f t="shared" si="16"/>
        <v>0</v>
      </c>
      <c r="AG45" s="147">
        <f t="shared" si="16"/>
        <v>0</v>
      </c>
      <c r="AH45" s="169">
        <f t="shared" ref="AH45" si="23">COUNTIF(AH13:AH42,$X$9)</f>
        <v>0</v>
      </c>
      <c r="AI45" s="147"/>
      <c r="AJ45" s="147"/>
      <c r="AK45" s="69"/>
      <c r="AL45" s="69"/>
      <c r="AM45" s="69"/>
      <c r="AN45" s="69"/>
      <c r="AO45" s="69"/>
      <c r="AP45" s="69"/>
      <c r="AQ45" s="69"/>
      <c r="AR45" s="69"/>
      <c r="AS45" s="69"/>
      <c r="AT45" s="69"/>
      <c r="AV45"/>
    </row>
    <row r="46" spans="2:48" ht="16.5" customHeight="1" x14ac:dyDescent="0.55000000000000004">
      <c r="B46" s="178" t="s">
        <v>10</v>
      </c>
      <c r="C46" s="179"/>
      <c r="D46" s="179"/>
      <c r="E46" s="180"/>
      <c r="F46" s="147"/>
      <c r="G46" s="147"/>
      <c r="H46" s="164"/>
      <c r="I46" s="164">
        <f t="shared" ref="I46" si="24">COUNTIF(I13:I42,$AA$9)</f>
        <v>0</v>
      </c>
      <c r="J46" s="147">
        <f t="shared" ref="J46:AG46" si="25">COUNTIF(J13:J42,$AA$9)</f>
        <v>0</v>
      </c>
      <c r="K46" s="147">
        <f t="shared" si="25"/>
        <v>0</v>
      </c>
      <c r="L46" s="147">
        <f t="shared" si="25"/>
        <v>0</v>
      </c>
      <c r="M46" s="169">
        <f t="shared" ref="M46" si="26">COUNTIF(M13:M42,$AA$9)</f>
        <v>0</v>
      </c>
      <c r="N46" s="147"/>
      <c r="O46" s="164"/>
      <c r="P46" s="172"/>
      <c r="Q46" s="156">
        <f t="shared" ref="Q46:S46" si="27">COUNTIF(Q13:Q42,$AA$9)</f>
        <v>0</v>
      </c>
      <c r="R46" s="156">
        <f t="shared" si="27"/>
        <v>0</v>
      </c>
      <c r="S46" s="156">
        <f t="shared" si="27"/>
        <v>0</v>
      </c>
      <c r="T46" s="169">
        <f t="shared" ref="T46" si="28">COUNTIF(T13:T42,$AA$9)</f>
        <v>0</v>
      </c>
      <c r="U46" s="147"/>
      <c r="V46" s="164"/>
      <c r="W46" s="156">
        <f t="shared" ref="W46" si="29">COUNTIF(W13:W42,$AA$9)</f>
        <v>0</v>
      </c>
      <c r="X46" s="147">
        <f t="shared" si="25"/>
        <v>0</v>
      </c>
      <c r="Y46" s="147">
        <f t="shared" si="25"/>
        <v>0</v>
      </c>
      <c r="Z46" s="147">
        <f t="shared" si="25"/>
        <v>0</v>
      </c>
      <c r="AA46" s="169">
        <f t="shared" ref="AA46" si="30">COUNTIF(AA13:AA42,$AA$9)</f>
        <v>0</v>
      </c>
      <c r="AB46" s="147"/>
      <c r="AC46" s="164"/>
      <c r="AD46" s="156">
        <f t="shared" ref="AD46" si="31">COUNTIF(AD13:AD42,$AA$9)</f>
        <v>0</v>
      </c>
      <c r="AE46" s="147">
        <f t="shared" si="25"/>
        <v>0</v>
      </c>
      <c r="AF46" s="147">
        <f t="shared" si="25"/>
        <v>0</v>
      </c>
      <c r="AG46" s="147">
        <f t="shared" si="25"/>
        <v>0</v>
      </c>
      <c r="AH46" s="169">
        <f t="shared" ref="AH46" si="32">COUNTIF(AH13:AH42,$AA$9)</f>
        <v>0</v>
      </c>
      <c r="AI46" s="147"/>
      <c r="AJ46" s="147"/>
      <c r="AK46" s="69"/>
      <c r="AL46" s="69"/>
      <c r="AM46" s="69"/>
      <c r="AN46" s="69"/>
      <c r="AO46" s="69"/>
      <c r="AP46" s="69"/>
      <c r="AQ46" s="69"/>
      <c r="AR46" s="69"/>
      <c r="AS46" s="69"/>
      <c r="AT46" s="69"/>
      <c r="AV46"/>
    </row>
    <row r="47" spans="2:48" ht="16.5" customHeight="1" x14ac:dyDescent="0.55000000000000004">
      <c r="B47" s="178" t="s">
        <v>11</v>
      </c>
      <c r="C47" s="179"/>
      <c r="D47" s="179"/>
      <c r="E47" s="180"/>
      <c r="F47" s="147"/>
      <c r="G47" s="147"/>
      <c r="H47" s="164"/>
      <c r="I47" s="164">
        <f t="shared" ref="I47" si="33">COUNTIF(I13:I42,$AD$9)</f>
        <v>0</v>
      </c>
      <c r="J47" s="147">
        <f t="shared" ref="J47:AG47" si="34">COUNTIF(J13:J42,$AD$9)</f>
        <v>0</v>
      </c>
      <c r="K47" s="147">
        <f t="shared" si="34"/>
        <v>0</v>
      </c>
      <c r="L47" s="147">
        <f t="shared" si="34"/>
        <v>0</v>
      </c>
      <c r="M47" s="169">
        <f t="shared" ref="M47" si="35">COUNTIF(M13:M42,$AD$9)</f>
        <v>0</v>
      </c>
      <c r="N47" s="147"/>
      <c r="O47" s="164"/>
      <c r="P47" s="172"/>
      <c r="Q47" s="156">
        <f t="shared" ref="Q47:S47" si="36">COUNTIF(Q13:Q42,$AD$9)</f>
        <v>0</v>
      </c>
      <c r="R47" s="156">
        <f t="shared" si="36"/>
        <v>0</v>
      </c>
      <c r="S47" s="156">
        <f t="shared" si="36"/>
        <v>0</v>
      </c>
      <c r="T47" s="169">
        <f t="shared" ref="T47" si="37">COUNTIF(T13:T42,$AD$9)</f>
        <v>0</v>
      </c>
      <c r="U47" s="147"/>
      <c r="V47" s="164"/>
      <c r="W47" s="156">
        <f t="shared" ref="W47" si="38">COUNTIF(W13:W42,$AD$9)</f>
        <v>0</v>
      </c>
      <c r="X47" s="147">
        <f t="shared" si="34"/>
        <v>0</v>
      </c>
      <c r="Y47" s="147">
        <f t="shared" si="34"/>
        <v>0</v>
      </c>
      <c r="Z47" s="147">
        <f t="shared" si="34"/>
        <v>0</v>
      </c>
      <c r="AA47" s="169">
        <f t="shared" ref="AA47" si="39">COUNTIF(AA13:AA42,$AD$9)</f>
        <v>0</v>
      </c>
      <c r="AB47" s="147"/>
      <c r="AC47" s="164"/>
      <c r="AD47" s="156">
        <f t="shared" ref="AD47" si="40">COUNTIF(AD13:AD42,$AD$9)</f>
        <v>0</v>
      </c>
      <c r="AE47" s="147">
        <f t="shared" si="34"/>
        <v>0</v>
      </c>
      <c r="AF47" s="147">
        <f t="shared" si="34"/>
        <v>0</v>
      </c>
      <c r="AG47" s="147">
        <f t="shared" si="34"/>
        <v>0</v>
      </c>
      <c r="AH47" s="169">
        <f t="shared" ref="AH47" si="41">COUNTIF(AH13:AH42,$AD$9)</f>
        <v>0</v>
      </c>
      <c r="AI47" s="147"/>
      <c r="AJ47" s="147"/>
      <c r="AK47" s="182" t="s">
        <v>68</v>
      </c>
      <c r="AL47" s="183"/>
      <c r="AN47" s="21"/>
      <c r="AO47" s="21"/>
      <c r="AP47" s="21"/>
      <c r="AQ47" s="69"/>
      <c r="AR47" s="69"/>
      <c r="AS47" s="69"/>
      <c r="AT47" s="69"/>
      <c r="AV47"/>
    </row>
    <row r="48" spans="2:48" ht="16.5" customHeight="1" x14ac:dyDescent="0.55000000000000004">
      <c r="B48" s="178" t="s">
        <v>60</v>
      </c>
      <c r="C48" s="179"/>
      <c r="D48" s="179"/>
      <c r="E48" s="180"/>
      <c r="F48" s="147"/>
      <c r="G48" s="147"/>
      <c r="H48" s="164"/>
      <c r="I48" s="164">
        <f t="shared" ref="I48:AG48" si="42">COUNTIF(I13:I42,$AG$9)</f>
        <v>0</v>
      </c>
      <c r="J48" s="164">
        <f t="shared" si="42"/>
        <v>0</v>
      </c>
      <c r="K48" s="164">
        <f t="shared" si="42"/>
        <v>0</v>
      </c>
      <c r="L48" s="164">
        <f t="shared" si="42"/>
        <v>0</v>
      </c>
      <c r="M48" s="169">
        <f t="shared" ref="M48" si="43">COUNTIF(M13:M42,$AG$9)</f>
        <v>0</v>
      </c>
      <c r="N48" s="164"/>
      <c r="O48" s="164"/>
      <c r="P48" s="172"/>
      <c r="Q48" s="164">
        <f t="shared" si="42"/>
        <v>0</v>
      </c>
      <c r="R48" s="164">
        <f t="shared" si="42"/>
        <v>0</v>
      </c>
      <c r="S48" s="164">
        <f t="shared" si="42"/>
        <v>0</v>
      </c>
      <c r="T48" s="169">
        <f t="shared" ref="T48" si="44">COUNTIF(T13:T42,$AG$9)</f>
        <v>0</v>
      </c>
      <c r="U48" s="164"/>
      <c r="V48" s="164"/>
      <c r="W48" s="164">
        <f t="shared" si="42"/>
        <v>0</v>
      </c>
      <c r="X48" s="164">
        <f t="shared" si="42"/>
        <v>0</v>
      </c>
      <c r="Y48" s="164">
        <f t="shared" si="42"/>
        <v>0</v>
      </c>
      <c r="Z48" s="164">
        <f t="shared" si="42"/>
        <v>0</v>
      </c>
      <c r="AA48" s="169">
        <f t="shared" ref="AA48" si="45">COUNTIF(AA13:AA42,$AG$9)</f>
        <v>0</v>
      </c>
      <c r="AB48" s="164"/>
      <c r="AC48" s="164"/>
      <c r="AD48" s="164">
        <f t="shared" si="42"/>
        <v>0</v>
      </c>
      <c r="AE48" s="164">
        <f t="shared" si="42"/>
        <v>0</v>
      </c>
      <c r="AF48" s="164">
        <f t="shared" si="42"/>
        <v>0</v>
      </c>
      <c r="AG48" s="164">
        <f t="shared" si="42"/>
        <v>0</v>
      </c>
      <c r="AH48" s="169">
        <f t="shared" ref="AH48" si="46">COUNTIF(AH13:AH42,$AG$9)</f>
        <v>0</v>
      </c>
      <c r="AI48" s="147"/>
      <c r="AJ48" s="147"/>
      <c r="AK48" s="182"/>
      <c r="AL48" s="183"/>
      <c r="AM48" s="21"/>
      <c r="AN48" s="21"/>
      <c r="AO48" s="21"/>
      <c r="AP48" s="21"/>
      <c r="AR48" s="260"/>
      <c r="AS48" s="260"/>
      <c r="AT48" s="69"/>
      <c r="AV48"/>
    </row>
    <row r="49" spans="2:48" ht="16.5" customHeight="1" x14ac:dyDescent="0.55000000000000004">
      <c r="B49" s="178" t="s">
        <v>19</v>
      </c>
      <c r="C49" s="179"/>
      <c r="D49" s="179"/>
      <c r="E49" s="180"/>
      <c r="F49" s="60"/>
      <c r="G49" s="60"/>
      <c r="H49" s="60"/>
      <c r="I49" s="60">
        <f t="shared" ref="I49" si="47">I57</f>
        <v>6</v>
      </c>
      <c r="J49" s="60">
        <f t="shared" ref="J49:AG49" si="48">J57</f>
        <v>6</v>
      </c>
      <c r="K49" s="60">
        <f t="shared" si="48"/>
        <v>6</v>
      </c>
      <c r="L49" s="60">
        <f t="shared" si="48"/>
        <v>6</v>
      </c>
      <c r="M49" s="60">
        <f t="shared" ref="M49" si="49">M57</f>
        <v>6</v>
      </c>
      <c r="N49" s="60"/>
      <c r="O49" s="60"/>
      <c r="P49" s="172"/>
      <c r="Q49" s="60">
        <f t="shared" ref="Q49:S49" si="50">Q57</f>
        <v>6</v>
      </c>
      <c r="R49" s="60">
        <f t="shared" si="50"/>
        <v>6</v>
      </c>
      <c r="S49" s="60">
        <f t="shared" si="50"/>
        <v>6</v>
      </c>
      <c r="T49" s="60">
        <f t="shared" ref="T49" si="51">T57</f>
        <v>6</v>
      </c>
      <c r="U49" s="60"/>
      <c r="V49" s="60"/>
      <c r="W49" s="60">
        <f t="shared" ref="W49" si="52">W57</f>
        <v>6</v>
      </c>
      <c r="X49" s="60">
        <f t="shared" si="48"/>
        <v>6</v>
      </c>
      <c r="Y49" s="60">
        <f t="shared" si="48"/>
        <v>6</v>
      </c>
      <c r="Z49" s="60">
        <f t="shared" si="48"/>
        <v>6</v>
      </c>
      <c r="AA49" s="60">
        <f t="shared" ref="AA49" si="53">AA57</f>
        <v>6</v>
      </c>
      <c r="AB49" s="60"/>
      <c r="AC49" s="60"/>
      <c r="AD49" s="60">
        <f t="shared" ref="AD49" si="54">AD57</f>
        <v>6</v>
      </c>
      <c r="AE49" s="60">
        <f t="shared" si="48"/>
        <v>6</v>
      </c>
      <c r="AF49" s="60">
        <f t="shared" si="48"/>
        <v>6</v>
      </c>
      <c r="AG49" s="60">
        <f t="shared" si="48"/>
        <v>6</v>
      </c>
      <c r="AH49" s="60">
        <f t="shared" ref="AH49" si="55">AH57</f>
        <v>0</v>
      </c>
      <c r="AI49" s="60"/>
      <c r="AJ49" s="60"/>
      <c r="AK49" s="225">
        <f>SUM(F49:AI49)</f>
        <v>108</v>
      </c>
      <c r="AL49" s="226"/>
      <c r="AM49" s="11"/>
      <c r="AN49" s="11"/>
      <c r="AO49" s="11"/>
      <c r="AP49" s="11"/>
      <c r="AQ49" s="11"/>
      <c r="AR49" s="11"/>
      <c r="AS49" s="11"/>
      <c r="AT49" s="11"/>
      <c r="AV49"/>
    </row>
    <row r="50" spans="2:48" ht="18" x14ac:dyDescent="0.55000000000000004">
      <c r="B50" s="227" t="s">
        <v>18</v>
      </c>
      <c r="C50" s="227"/>
      <c r="D50" s="227"/>
      <c r="E50" s="11">
        <v>1</v>
      </c>
      <c r="F50" s="70"/>
      <c r="G50" s="70"/>
      <c r="H50" s="70"/>
      <c r="I50" s="70" t="s">
        <v>26</v>
      </c>
      <c r="J50" s="70" t="s">
        <v>26</v>
      </c>
      <c r="K50" s="70" t="s">
        <v>26</v>
      </c>
      <c r="L50" s="70" t="s">
        <v>26</v>
      </c>
      <c r="M50" s="70" t="s">
        <v>26</v>
      </c>
      <c r="N50" s="70"/>
      <c r="O50" s="70"/>
      <c r="P50" s="70"/>
      <c r="Q50" s="70" t="s">
        <v>26</v>
      </c>
      <c r="R50" s="70" t="s">
        <v>26</v>
      </c>
      <c r="S50" s="70" t="s">
        <v>26</v>
      </c>
      <c r="T50" s="70" t="s">
        <v>26</v>
      </c>
      <c r="U50" s="70"/>
      <c r="V50" s="70"/>
      <c r="W50" s="70" t="s">
        <v>26</v>
      </c>
      <c r="X50" s="70" t="s">
        <v>26</v>
      </c>
      <c r="Y50" s="70" t="s">
        <v>26</v>
      </c>
      <c r="Z50" s="70" t="s">
        <v>26</v>
      </c>
      <c r="AA50" s="70" t="s">
        <v>26</v>
      </c>
      <c r="AB50" s="70"/>
      <c r="AC50" s="70"/>
      <c r="AD50" s="70" t="s">
        <v>26</v>
      </c>
      <c r="AE50" s="70" t="s">
        <v>26</v>
      </c>
      <c r="AF50" s="70" t="s">
        <v>26</v>
      </c>
      <c r="AG50" s="70" t="s">
        <v>26</v>
      </c>
      <c r="AH50" s="70" t="s">
        <v>25</v>
      </c>
      <c r="AI50" s="70"/>
      <c r="AJ50" s="70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V50"/>
    </row>
    <row r="51" spans="2:48" ht="18" x14ac:dyDescent="0.55000000000000004">
      <c r="B51" s="228"/>
      <c r="C51" s="228"/>
      <c r="D51" s="228"/>
      <c r="E51" s="11">
        <v>2</v>
      </c>
      <c r="F51" s="70"/>
      <c r="G51" s="70"/>
      <c r="H51" s="70"/>
      <c r="I51" s="70" t="s">
        <v>26</v>
      </c>
      <c r="J51" s="70" t="s">
        <v>26</v>
      </c>
      <c r="K51" s="70" t="s">
        <v>26</v>
      </c>
      <c r="L51" s="70" t="s">
        <v>26</v>
      </c>
      <c r="M51" s="70" t="s">
        <v>26</v>
      </c>
      <c r="N51" s="70"/>
      <c r="O51" s="70"/>
      <c r="P51" s="70"/>
      <c r="Q51" s="70" t="s">
        <v>26</v>
      </c>
      <c r="R51" s="70" t="s">
        <v>26</v>
      </c>
      <c r="S51" s="70" t="s">
        <v>26</v>
      </c>
      <c r="T51" s="70" t="s">
        <v>26</v>
      </c>
      <c r="U51" s="70"/>
      <c r="V51" s="70"/>
      <c r="W51" s="70" t="s">
        <v>26</v>
      </c>
      <c r="X51" s="70" t="s">
        <v>26</v>
      </c>
      <c r="Y51" s="70" t="s">
        <v>26</v>
      </c>
      <c r="Z51" s="70" t="s">
        <v>26</v>
      </c>
      <c r="AA51" s="70" t="s">
        <v>26</v>
      </c>
      <c r="AB51" s="70"/>
      <c r="AC51" s="70"/>
      <c r="AD51" s="70" t="s">
        <v>26</v>
      </c>
      <c r="AE51" s="70" t="s">
        <v>26</v>
      </c>
      <c r="AF51" s="70" t="s">
        <v>26</v>
      </c>
      <c r="AG51" s="70" t="s">
        <v>26</v>
      </c>
      <c r="AH51" s="70"/>
      <c r="AI51" s="70"/>
      <c r="AJ51" s="70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V51"/>
    </row>
    <row r="52" spans="2:48" ht="18" x14ac:dyDescent="0.55000000000000004">
      <c r="B52" s="228"/>
      <c r="C52" s="228"/>
      <c r="D52" s="228"/>
      <c r="E52" s="11">
        <v>3</v>
      </c>
      <c r="F52" s="70"/>
      <c r="G52" s="70"/>
      <c r="H52" s="70"/>
      <c r="I52" s="70" t="s">
        <v>26</v>
      </c>
      <c r="J52" s="70" t="s">
        <v>26</v>
      </c>
      <c r="K52" s="70" t="s">
        <v>26</v>
      </c>
      <c r="L52" s="70" t="s">
        <v>26</v>
      </c>
      <c r="M52" s="70" t="s">
        <v>26</v>
      </c>
      <c r="N52" s="70"/>
      <c r="O52" s="70"/>
      <c r="P52" s="70"/>
      <c r="Q52" s="70" t="s">
        <v>26</v>
      </c>
      <c r="R52" s="70" t="s">
        <v>26</v>
      </c>
      <c r="S52" s="70" t="s">
        <v>26</v>
      </c>
      <c r="T52" s="70" t="s">
        <v>26</v>
      </c>
      <c r="U52" s="70"/>
      <c r="V52" s="70"/>
      <c r="W52" s="70" t="s">
        <v>26</v>
      </c>
      <c r="X52" s="70" t="s">
        <v>26</v>
      </c>
      <c r="Y52" s="70" t="s">
        <v>26</v>
      </c>
      <c r="Z52" s="70" t="s">
        <v>26</v>
      </c>
      <c r="AA52" s="70" t="s">
        <v>26</v>
      </c>
      <c r="AB52" s="70"/>
      <c r="AC52" s="70"/>
      <c r="AD52" s="70" t="s">
        <v>26</v>
      </c>
      <c r="AE52" s="70" t="s">
        <v>26</v>
      </c>
      <c r="AF52" s="70" t="s">
        <v>26</v>
      </c>
      <c r="AG52" s="70" t="s">
        <v>26</v>
      </c>
      <c r="AH52" s="70"/>
      <c r="AI52" s="70"/>
      <c r="AJ52" s="70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V52"/>
    </row>
    <row r="53" spans="2:48" ht="18" x14ac:dyDescent="0.55000000000000004">
      <c r="B53" s="228"/>
      <c r="C53" s="228"/>
      <c r="D53" s="228"/>
      <c r="E53" s="11">
        <v>4</v>
      </c>
      <c r="F53" s="70"/>
      <c r="G53" s="70"/>
      <c r="H53" s="70"/>
      <c r="I53" s="70" t="s">
        <v>26</v>
      </c>
      <c r="J53" s="70" t="s">
        <v>26</v>
      </c>
      <c r="K53" s="70" t="s">
        <v>26</v>
      </c>
      <c r="L53" s="70" t="s">
        <v>26</v>
      </c>
      <c r="M53" s="70" t="s">
        <v>26</v>
      </c>
      <c r="N53" s="70"/>
      <c r="O53" s="70"/>
      <c r="P53" s="70"/>
      <c r="Q53" s="70" t="s">
        <v>26</v>
      </c>
      <c r="R53" s="70" t="s">
        <v>26</v>
      </c>
      <c r="S53" s="70" t="s">
        <v>26</v>
      </c>
      <c r="T53" s="70" t="s">
        <v>26</v>
      </c>
      <c r="U53" s="70"/>
      <c r="V53" s="70"/>
      <c r="W53" s="70" t="s">
        <v>26</v>
      </c>
      <c r="X53" s="70" t="s">
        <v>26</v>
      </c>
      <c r="Y53" s="70" t="s">
        <v>26</v>
      </c>
      <c r="Z53" s="70" t="s">
        <v>26</v>
      </c>
      <c r="AA53" s="70" t="s">
        <v>26</v>
      </c>
      <c r="AB53" s="70"/>
      <c r="AC53" s="70"/>
      <c r="AD53" s="70" t="s">
        <v>26</v>
      </c>
      <c r="AE53" s="70" t="s">
        <v>26</v>
      </c>
      <c r="AF53" s="70" t="s">
        <v>26</v>
      </c>
      <c r="AG53" s="70" t="s">
        <v>26</v>
      </c>
      <c r="AH53" s="70"/>
      <c r="AI53" s="70"/>
      <c r="AJ53" s="70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V53"/>
    </row>
    <row r="54" spans="2:48" ht="18" x14ac:dyDescent="0.55000000000000004">
      <c r="B54" s="228"/>
      <c r="C54" s="228"/>
      <c r="D54" s="228"/>
      <c r="E54" s="11">
        <v>5</v>
      </c>
      <c r="F54" s="70"/>
      <c r="G54" s="70"/>
      <c r="H54" s="70"/>
      <c r="I54" s="70" t="s">
        <v>26</v>
      </c>
      <c r="J54" s="70" t="s">
        <v>26</v>
      </c>
      <c r="K54" s="70" t="s">
        <v>26</v>
      </c>
      <c r="L54" s="70" t="s">
        <v>26</v>
      </c>
      <c r="M54" s="70" t="s">
        <v>26</v>
      </c>
      <c r="N54" s="70"/>
      <c r="O54" s="70"/>
      <c r="P54" s="70"/>
      <c r="Q54" s="70" t="s">
        <v>26</v>
      </c>
      <c r="R54" s="70" t="s">
        <v>26</v>
      </c>
      <c r="S54" s="70" t="s">
        <v>26</v>
      </c>
      <c r="T54" s="70" t="s">
        <v>26</v>
      </c>
      <c r="U54" s="70"/>
      <c r="V54" s="70"/>
      <c r="W54" s="70" t="s">
        <v>26</v>
      </c>
      <c r="X54" s="70" t="s">
        <v>26</v>
      </c>
      <c r="Y54" s="70" t="s">
        <v>26</v>
      </c>
      <c r="Z54" s="70" t="s">
        <v>26</v>
      </c>
      <c r="AA54" s="70" t="s">
        <v>26</v>
      </c>
      <c r="AB54" s="70"/>
      <c r="AC54" s="70"/>
      <c r="AD54" s="70" t="s">
        <v>26</v>
      </c>
      <c r="AE54" s="70" t="s">
        <v>26</v>
      </c>
      <c r="AF54" s="70" t="s">
        <v>26</v>
      </c>
      <c r="AG54" s="70" t="s">
        <v>26</v>
      </c>
      <c r="AH54" s="70"/>
      <c r="AI54" s="70"/>
      <c r="AJ54" s="70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V54"/>
    </row>
    <row r="55" spans="2:48" ht="18" x14ac:dyDescent="0.55000000000000004">
      <c r="B55" s="228"/>
      <c r="C55" s="228"/>
      <c r="D55" s="228"/>
      <c r="E55" s="11">
        <v>6</v>
      </c>
      <c r="F55" s="70"/>
      <c r="G55" s="70"/>
      <c r="H55" s="70"/>
      <c r="I55" s="70" t="s">
        <v>26</v>
      </c>
      <c r="J55" s="70" t="s">
        <v>26</v>
      </c>
      <c r="K55" s="70" t="s">
        <v>26</v>
      </c>
      <c r="L55" s="70" t="s">
        <v>26</v>
      </c>
      <c r="M55" s="70" t="s">
        <v>26</v>
      </c>
      <c r="N55" s="70"/>
      <c r="O55" s="70"/>
      <c r="P55" s="70"/>
      <c r="Q55" s="70" t="s">
        <v>26</v>
      </c>
      <c r="R55" s="70" t="s">
        <v>26</v>
      </c>
      <c r="S55" s="70" t="s">
        <v>26</v>
      </c>
      <c r="T55" s="70" t="s">
        <v>26</v>
      </c>
      <c r="U55" s="70"/>
      <c r="V55" s="70"/>
      <c r="W55" s="70" t="s">
        <v>26</v>
      </c>
      <c r="X55" s="70" t="s">
        <v>26</v>
      </c>
      <c r="Y55" s="70" t="s">
        <v>26</v>
      </c>
      <c r="Z55" s="70" t="s">
        <v>26</v>
      </c>
      <c r="AA55" s="70" t="s">
        <v>26</v>
      </c>
      <c r="AB55" s="70"/>
      <c r="AC55" s="70"/>
      <c r="AD55" s="70" t="s">
        <v>26</v>
      </c>
      <c r="AE55" s="70" t="s">
        <v>26</v>
      </c>
      <c r="AF55" s="70" t="s">
        <v>26</v>
      </c>
      <c r="AG55" s="70" t="s">
        <v>26</v>
      </c>
      <c r="AH55" s="70"/>
      <c r="AI55" s="70"/>
      <c r="AJ55" s="70"/>
      <c r="AK55" s="71" t="s">
        <v>14</v>
      </c>
      <c r="AL55" s="11"/>
      <c r="AM55" s="11"/>
      <c r="AN55" s="11"/>
      <c r="AO55" s="11"/>
      <c r="AP55" s="11"/>
      <c r="AQ55" s="11"/>
      <c r="AR55" s="11"/>
      <c r="AS55" s="11"/>
      <c r="AT55" s="11"/>
      <c r="AV55"/>
    </row>
    <row r="56" spans="2:48" ht="18" x14ac:dyDescent="0.55000000000000004">
      <c r="B56" s="197" t="s">
        <v>13</v>
      </c>
      <c r="C56" s="197"/>
      <c r="D56" s="197"/>
      <c r="E56" s="72" t="s">
        <v>25</v>
      </c>
      <c r="F56" s="73"/>
      <c r="G56" s="73"/>
      <c r="H56" s="73"/>
      <c r="I56" s="73">
        <f t="shared" ref="I56" si="56">COUNTIF(I50:I55,$E$56)</f>
        <v>0</v>
      </c>
      <c r="J56" s="73">
        <f t="shared" ref="J56:K56" si="57">COUNTIF(J50:J55,$E$56)</f>
        <v>0</v>
      </c>
      <c r="K56" s="73">
        <f t="shared" si="57"/>
        <v>0</v>
      </c>
      <c r="L56" s="73">
        <f>COUNTIF(L50:L55,$E$56)</f>
        <v>0</v>
      </c>
      <c r="M56" s="73">
        <f>COUNTIF(M50:M55,$E$56)</f>
        <v>0</v>
      </c>
      <c r="N56" s="73"/>
      <c r="O56" s="73"/>
      <c r="P56" s="73"/>
      <c r="Q56" s="73">
        <f t="shared" ref="Q56:R56" si="58">COUNTIF(Q50:Q55,$E$56)</f>
        <v>0</v>
      </c>
      <c r="R56" s="73">
        <f t="shared" si="58"/>
        <v>0</v>
      </c>
      <c r="S56" s="73">
        <f>COUNTIF(S50:S55,$E$56)</f>
        <v>0</v>
      </c>
      <c r="T56" s="73">
        <f>COUNTIF(T50:T55,$E$56)</f>
        <v>0</v>
      </c>
      <c r="U56" s="73"/>
      <c r="V56" s="73"/>
      <c r="W56" s="73">
        <f t="shared" ref="W56" si="59">COUNTIF(W50:W55,$E$56)</f>
        <v>0</v>
      </c>
      <c r="X56" s="73">
        <f t="shared" ref="X56:Y56" si="60">COUNTIF(X50:X55,$E$56)</f>
        <v>0</v>
      </c>
      <c r="Y56" s="73">
        <f t="shared" si="60"/>
        <v>0</v>
      </c>
      <c r="Z56" s="73">
        <f>COUNTIF(Z50:Z55,$E$56)</f>
        <v>0</v>
      </c>
      <c r="AA56" s="73">
        <f>COUNTIF(AA50:AA55,$E$56)</f>
        <v>0</v>
      </c>
      <c r="AB56" s="73"/>
      <c r="AC56" s="73"/>
      <c r="AD56" s="73">
        <f t="shared" ref="AD56" si="61">COUNTIF(AD50:AD55,$E$56)</f>
        <v>0</v>
      </c>
      <c r="AE56" s="73">
        <f t="shared" ref="AE56:AF56" si="62">COUNTIF(AE50:AE55,$E$56)</f>
        <v>0</v>
      </c>
      <c r="AF56" s="73">
        <f t="shared" si="62"/>
        <v>0</v>
      </c>
      <c r="AG56" s="73">
        <f>COUNTIF(AG50:AG55,$E$56)</f>
        <v>0</v>
      </c>
      <c r="AH56" s="73">
        <f>COUNTIF(AH50:AH55,$E$56)</f>
        <v>1</v>
      </c>
      <c r="AI56" s="73"/>
      <c r="AJ56" s="73"/>
      <c r="AK56" s="17">
        <f>SUM(F56:AI56)</f>
        <v>1</v>
      </c>
      <c r="AL56" s="11"/>
      <c r="AM56" s="11"/>
      <c r="AN56" s="11"/>
      <c r="AO56" s="11"/>
      <c r="AP56" s="11"/>
      <c r="AQ56" s="11"/>
      <c r="AR56" s="11"/>
      <c r="AS56" s="11"/>
      <c r="AT56" s="11"/>
      <c r="AV56"/>
    </row>
    <row r="57" spans="2:48" ht="18" x14ac:dyDescent="0.55000000000000004">
      <c r="B57" s="196"/>
      <c r="C57" s="196"/>
      <c r="D57" s="196"/>
      <c r="E57" s="17" t="s">
        <v>26</v>
      </c>
      <c r="F57" s="74"/>
      <c r="G57" s="145"/>
      <c r="H57" s="165"/>
      <c r="I57" s="165">
        <f t="shared" ref="I57" si="63">COUNTIF(I50:I55,$E$57)</f>
        <v>6</v>
      </c>
      <c r="J57" s="74">
        <f t="shared" ref="J57:K57" si="64">COUNTIF(J50:J55,$E$57)</f>
        <v>6</v>
      </c>
      <c r="K57" s="74">
        <f t="shared" si="64"/>
        <v>6</v>
      </c>
      <c r="L57" s="74">
        <f>COUNTIF(L50:L55,$E$57)</f>
        <v>6</v>
      </c>
      <c r="M57" s="170">
        <f>COUNTIF(M50:M55,$E$57)</f>
        <v>6</v>
      </c>
      <c r="N57" s="145"/>
      <c r="O57" s="165"/>
      <c r="P57" s="157"/>
      <c r="Q57" s="157">
        <f t="shared" ref="Q57:R57" si="65">COUNTIF(Q50:Q55,$E$57)</f>
        <v>6</v>
      </c>
      <c r="R57" s="157">
        <f t="shared" si="65"/>
        <v>6</v>
      </c>
      <c r="S57" s="157">
        <f>COUNTIF(S50:S55,$E$57)</f>
        <v>6</v>
      </c>
      <c r="T57" s="170">
        <f>COUNTIF(T50:T55,$E$57)</f>
        <v>6</v>
      </c>
      <c r="U57" s="145"/>
      <c r="V57" s="165"/>
      <c r="W57" s="157">
        <f t="shared" ref="W57:Y57" si="66">COUNTIF(W50:W55,$E$57)</f>
        <v>6</v>
      </c>
      <c r="X57" s="74">
        <f t="shared" si="66"/>
        <v>6</v>
      </c>
      <c r="Y57" s="74">
        <f t="shared" si="66"/>
        <v>6</v>
      </c>
      <c r="Z57" s="74">
        <f>COUNTIF(Z50:Z55,$E$57)</f>
        <v>6</v>
      </c>
      <c r="AA57" s="170">
        <f>COUNTIF(AA50:AA55,$E$57)</f>
        <v>6</v>
      </c>
      <c r="AB57" s="145"/>
      <c r="AC57" s="165"/>
      <c r="AD57" s="157">
        <f t="shared" ref="AD57:AF57" si="67">COUNTIF(AD50:AD55,$E$57)</f>
        <v>6</v>
      </c>
      <c r="AE57" s="74">
        <f t="shared" si="67"/>
        <v>6</v>
      </c>
      <c r="AF57" s="74">
        <f t="shared" si="67"/>
        <v>6</v>
      </c>
      <c r="AG57" s="74">
        <f>COUNTIF(AG50:AG55,$E$57)</f>
        <v>6</v>
      </c>
      <c r="AH57" s="170">
        <f>COUNTIF(AH50:AH55,$E$57)</f>
        <v>0</v>
      </c>
      <c r="AI57" s="145"/>
      <c r="AJ57" s="74"/>
      <c r="AK57" s="17">
        <f>SUM(F57:AJ57)</f>
        <v>108</v>
      </c>
      <c r="AL57" s="11"/>
      <c r="AM57" s="11"/>
      <c r="AN57" s="11"/>
      <c r="AO57" s="11"/>
      <c r="AP57" s="11"/>
      <c r="AQ57" s="11"/>
      <c r="AR57" s="11"/>
      <c r="AS57" s="11"/>
      <c r="AT57" s="11"/>
      <c r="AV57"/>
    </row>
    <row r="58" spans="2:48" ht="18" x14ac:dyDescent="0.55000000000000004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V58"/>
    </row>
    <row r="59" spans="2:48" ht="18" x14ac:dyDescent="0.55000000000000004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V59"/>
    </row>
    <row r="60" spans="2:48" x14ac:dyDescent="0.2">
      <c r="AV60"/>
    </row>
    <row r="61" spans="2:48" x14ac:dyDescent="0.2">
      <c r="D61" t="s">
        <v>39</v>
      </c>
      <c r="E61" t="s">
        <v>78</v>
      </c>
      <c r="AV61"/>
    </row>
    <row r="62" spans="2:48" x14ac:dyDescent="0.2">
      <c r="D62" t="s">
        <v>40</v>
      </c>
      <c r="E62" t="s">
        <v>41</v>
      </c>
      <c r="AV62"/>
    </row>
    <row r="63" spans="2:48" x14ac:dyDescent="0.2">
      <c r="D63" t="s">
        <v>42</v>
      </c>
      <c r="E63" t="s">
        <v>43</v>
      </c>
      <c r="AV63"/>
    </row>
    <row r="64" spans="2:48" x14ac:dyDescent="0.2">
      <c r="D64" t="s">
        <v>44</v>
      </c>
      <c r="E64" t="s">
        <v>88</v>
      </c>
      <c r="AV64"/>
    </row>
    <row r="65" spans="4:48" x14ac:dyDescent="0.2">
      <c r="D65" t="s">
        <v>45</v>
      </c>
      <c r="AV65"/>
    </row>
    <row r="66" spans="4:48" x14ac:dyDescent="0.2">
      <c r="D66" t="s">
        <v>46</v>
      </c>
      <c r="AV66"/>
    </row>
    <row r="67" spans="4:48" x14ac:dyDescent="0.2">
      <c r="D67" t="s">
        <v>47</v>
      </c>
      <c r="AV67"/>
    </row>
    <row r="68" spans="4:48" x14ac:dyDescent="0.2">
      <c r="D68" t="s">
        <v>48</v>
      </c>
      <c r="AV68"/>
    </row>
    <row r="69" spans="4:48" x14ac:dyDescent="0.2">
      <c r="D69" t="s">
        <v>49</v>
      </c>
      <c r="AV69"/>
    </row>
    <row r="70" spans="4:48" x14ac:dyDescent="0.2">
      <c r="D70" t="s">
        <v>50</v>
      </c>
      <c r="AV70"/>
    </row>
    <row r="71" spans="4:48" x14ac:dyDescent="0.2">
      <c r="D71" t="s">
        <v>51</v>
      </c>
      <c r="AV71"/>
    </row>
    <row r="72" spans="4:48" x14ac:dyDescent="0.2">
      <c r="D72" t="s">
        <v>52</v>
      </c>
      <c r="AV72"/>
    </row>
    <row r="73" spans="4:48" x14ac:dyDescent="0.2">
      <c r="D73" t="s">
        <v>53</v>
      </c>
      <c r="AV73"/>
    </row>
    <row r="74" spans="4:48" x14ac:dyDescent="0.2">
      <c r="D74" t="s">
        <v>54</v>
      </c>
      <c r="AV74"/>
    </row>
    <row r="75" spans="4:48" x14ac:dyDescent="0.2">
      <c r="D75" t="s">
        <v>55</v>
      </c>
      <c r="AV75"/>
    </row>
    <row r="76" spans="4:48" x14ac:dyDescent="0.2">
      <c r="AV76"/>
    </row>
    <row r="77" spans="4:48" x14ac:dyDescent="0.2">
      <c r="AV77"/>
    </row>
    <row r="78" spans="4:48" x14ac:dyDescent="0.2">
      <c r="AV78"/>
    </row>
    <row r="79" spans="4:48" x14ac:dyDescent="0.2">
      <c r="AV79"/>
    </row>
    <row r="80" spans="4:48" x14ac:dyDescent="0.2">
      <c r="AV80"/>
    </row>
    <row r="81" spans="48:48" x14ac:dyDescent="0.2">
      <c r="AV81"/>
    </row>
    <row r="82" spans="48:48" x14ac:dyDescent="0.2">
      <c r="AV82"/>
    </row>
    <row r="83" spans="48:48" x14ac:dyDescent="0.2">
      <c r="AV83"/>
    </row>
    <row r="84" spans="48:48" x14ac:dyDescent="0.2">
      <c r="AV84"/>
    </row>
    <row r="85" spans="48:48" x14ac:dyDescent="0.2">
      <c r="AV85"/>
    </row>
    <row r="86" spans="48:48" x14ac:dyDescent="0.2">
      <c r="AV86"/>
    </row>
    <row r="87" spans="48:48" x14ac:dyDescent="0.2">
      <c r="AV87"/>
    </row>
    <row r="88" spans="48:48" x14ac:dyDescent="0.2">
      <c r="AV88"/>
    </row>
    <row r="89" spans="48:48" x14ac:dyDescent="0.2">
      <c r="AV89"/>
    </row>
    <row r="90" spans="48:48" x14ac:dyDescent="0.2">
      <c r="AV90"/>
    </row>
    <row r="91" spans="48:48" x14ac:dyDescent="0.2">
      <c r="AV91"/>
    </row>
    <row r="92" spans="48:48" x14ac:dyDescent="0.2">
      <c r="AV92"/>
    </row>
    <row r="93" spans="48:48" x14ac:dyDescent="0.2">
      <c r="AV93"/>
    </row>
    <row r="94" spans="48:48" x14ac:dyDescent="0.2">
      <c r="AV94"/>
    </row>
    <row r="95" spans="48:48" x14ac:dyDescent="0.2">
      <c r="AV95"/>
    </row>
    <row r="96" spans="48:48" x14ac:dyDescent="0.2">
      <c r="AV96"/>
    </row>
    <row r="97" spans="48:48" x14ac:dyDescent="0.2">
      <c r="AV97"/>
    </row>
    <row r="98" spans="48:48" x14ac:dyDescent="0.2">
      <c r="AV98"/>
    </row>
    <row r="99" spans="48:48" x14ac:dyDescent="0.2">
      <c r="AV99"/>
    </row>
    <row r="100" spans="48:48" x14ac:dyDescent="0.2">
      <c r="AV100"/>
    </row>
    <row r="101" spans="48:48" x14ac:dyDescent="0.2">
      <c r="AV101"/>
    </row>
    <row r="102" spans="48:48" x14ac:dyDescent="0.2">
      <c r="AV102"/>
    </row>
    <row r="103" spans="48:48" x14ac:dyDescent="0.2">
      <c r="AV103"/>
    </row>
    <row r="104" spans="48:48" x14ac:dyDescent="0.2">
      <c r="AV104"/>
    </row>
    <row r="105" spans="48:48" x14ac:dyDescent="0.2">
      <c r="AV105"/>
    </row>
    <row r="106" spans="48:48" x14ac:dyDescent="0.2">
      <c r="AV106"/>
    </row>
    <row r="107" spans="48:48" x14ac:dyDescent="0.2">
      <c r="AV107"/>
    </row>
  </sheetData>
  <mergeCells count="100">
    <mergeCell ref="AI2:AJ2"/>
    <mergeCell ref="AK2:AL2"/>
    <mergeCell ref="B48:E48"/>
    <mergeCell ref="B49:E49"/>
    <mergeCell ref="B39:B40"/>
    <mergeCell ref="C39:C40"/>
    <mergeCell ref="B41:B42"/>
    <mergeCell ref="C41:C42"/>
    <mergeCell ref="B33:B34"/>
    <mergeCell ref="C33:C34"/>
    <mergeCell ref="B35:B36"/>
    <mergeCell ref="C35:C36"/>
    <mergeCell ref="B37:B38"/>
    <mergeCell ref="C37:C38"/>
    <mergeCell ref="B27:B28"/>
    <mergeCell ref="C27:C28"/>
    <mergeCell ref="B29:B30"/>
    <mergeCell ref="AC2:AD2"/>
    <mergeCell ref="B31:B32"/>
    <mergeCell ref="C31:C32"/>
    <mergeCell ref="B21:B22"/>
    <mergeCell ref="D8:K8"/>
    <mergeCell ref="B23:B24"/>
    <mergeCell ref="C23:C24"/>
    <mergeCell ref="B25:B26"/>
    <mergeCell ref="C25:C26"/>
    <mergeCell ref="D7:K7"/>
    <mergeCell ref="C19:C20"/>
    <mergeCell ref="C17:C18"/>
    <mergeCell ref="B19:B20"/>
    <mergeCell ref="C29:C30"/>
    <mergeCell ref="C21:C22"/>
    <mergeCell ref="AK49:AL49"/>
    <mergeCell ref="AK47:AL48"/>
    <mergeCell ref="AN9:AO9"/>
    <mergeCell ref="AN7:AO7"/>
    <mergeCell ref="Y7:AB8"/>
    <mergeCell ref="AC7:AD7"/>
    <mergeCell ref="AC8:AD8"/>
    <mergeCell ref="AE8:AF8"/>
    <mergeCell ref="AE7:AF7"/>
    <mergeCell ref="AR48:AS48"/>
    <mergeCell ref="B43:E43"/>
    <mergeCell ref="B44:E44"/>
    <mergeCell ref="B45:E45"/>
    <mergeCell ref="B46:E46"/>
    <mergeCell ref="B47:E47"/>
    <mergeCell ref="AS11:AS12"/>
    <mergeCell ref="AT11:AT12"/>
    <mergeCell ref="B13:B14"/>
    <mergeCell ref="C13:C14"/>
    <mergeCell ref="B11:B12"/>
    <mergeCell ref="C11:C12"/>
    <mergeCell ref="E11:E12"/>
    <mergeCell ref="AK11:AK12"/>
    <mergeCell ref="AL11:AL12"/>
    <mergeCell ref="AM11:AM12"/>
    <mergeCell ref="AN11:AN12"/>
    <mergeCell ref="AO11:AO12"/>
    <mergeCell ref="AQ11:AQ12"/>
    <mergeCell ref="AR11:AR12"/>
    <mergeCell ref="AP11:AP12"/>
    <mergeCell ref="B56:D57"/>
    <mergeCell ref="AE2:AF2"/>
    <mergeCell ref="AG2:AH2"/>
    <mergeCell ref="Y3:AB3"/>
    <mergeCell ref="AC3:AD3"/>
    <mergeCell ref="AE3:AF3"/>
    <mergeCell ref="AG3:AH3"/>
    <mergeCell ref="Z6:AB6"/>
    <mergeCell ref="AC6:AD6"/>
    <mergeCell ref="AE6:AF6"/>
    <mergeCell ref="AG6:AH6"/>
    <mergeCell ref="Z5:AB5"/>
    <mergeCell ref="AC5:AD5"/>
    <mergeCell ref="AE5:AF5"/>
    <mergeCell ref="AG5:AH5"/>
    <mergeCell ref="B50:D55"/>
    <mergeCell ref="AI6:AJ6"/>
    <mergeCell ref="AG7:AH7"/>
    <mergeCell ref="AI7:AK7"/>
    <mergeCell ref="AL7:AM7"/>
    <mergeCell ref="B15:B16"/>
    <mergeCell ref="C15:C16"/>
    <mergeCell ref="B17:B18"/>
    <mergeCell ref="AI3:AJ3"/>
    <mergeCell ref="AI4:AJ4"/>
    <mergeCell ref="AK3:AL3"/>
    <mergeCell ref="AK4:AL4"/>
    <mergeCell ref="Y4:AB4"/>
    <mergeCell ref="AC4:AD4"/>
    <mergeCell ref="AE4:AF4"/>
    <mergeCell ref="AG4:AH4"/>
    <mergeCell ref="AI5:AJ5"/>
    <mergeCell ref="D9:K9"/>
    <mergeCell ref="S9:T9"/>
    <mergeCell ref="L9:Q9"/>
    <mergeCell ref="L7:Q7"/>
    <mergeCell ref="AK5:AL5"/>
    <mergeCell ref="AK6:AL6"/>
  </mergeCells>
  <phoneticPr fontId="2"/>
  <conditionalFormatting sqref="F11:AJ13">
    <cfRule type="expression" dxfId="61" priority="131" stopIfTrue="1">
      <formula>WEEKDAY(F$11)=1</formula>
    </cfRule>
    <cfRule type="expression" dxfId="60" priority="132" stopIfTrue="1">
      <formula>WEEKDAY(F$11)=7</formula>
    </cfRule>
  </conditionalFormatting>
  <conditionalFormatting sqref="F13:AJ16">
    <cfRule type="expression" dxfId="59" priority="118" stopIfTrue="1">
      <formula>WEEKDAY(F$11)=7</formula>
    </cfRule>
    <cfRule type="expression" dxfId="58" priority="117" stopIfTrue="1">
      <formula>WEEKDAY(F$11)=1</formula>
    </cfRule>
  </conditionalFormatting>
  <conditionalFormatting sqref="F15:AJ15">
    <cfRule type="expression" dxfId="57" priority="116" stopIfTrue="1">
      <formula>WEEKDAY(F$11)=7</formula>
    </cfRule>
    <cfRule type="expression" dxfId="56" priority="115" stopIfTrue="1">
      <formula>WEEKDAY(F$11)=1</formula>
    </cfRule>
  </conditionalFormatting>
  <conditionalFormatting sqref="F17:AJ17">
    <cfRule type="expression" dxfId="55" priority="109" stopIfTrue="1">
      <formula>WEEKDAY(F$11)=1</formula>
    </cfRule>
    <cfRule type="expression" dxfId="54" priority="110" stopIfTrue="1">
      <formula>WEEKDAY(F$11)=7</formula>
    </cfRule>
  </conditionalFormatting>
  <conditionalFormatting sqref="F17:AJ18">
    <cfRule type="expression" dxfId="53" priority="111" stopIfTrue="1">
      <formula>WEEKDAY(F$11)=1</formula>
    </cfRule>
    <cfRule type="expression" dxfId="52" priority="112" stopIfTrue="1">
      <formula>WEEKDAY(F$11)=7</formula>
    </cfRule>
  </conditionalFormatting>
  <conditionalFormatting sqref="F19:AJ19">
    <cfRule type="expression" dxfId="51" priority="103" stopIfTrue="1">
      <formula>WEEKDAY(F$11)=1</formula>
    </cfRule>
    <cfRule type="expression" dxfId="50" priority="104" stopIfTrue="1">
      <formula>WEEKDAY(F$11)=7</formula>
    </cfRule>
  </conditionalFormatting>
  <conditionalFormatting sqref="F19:AJ20">
    <cfRule type="expression" dxfId="49" priority="105" stopIfTrue="1">
      <formula>WEEKDAY(F$11)=1</formula>
    </cfRule>
    <cfRule type="expression" dxfId="48" priority="106" stopIfTrue="1">
      <formula>WEEKDAY(F$11)=7</formula>
    </cfRule>
  </conditionalFormatting>
  <conditionalFormatting sqref="F21:AJ21">
    <cfRule type="expression" dxfId="47" priority="97" stopIfTrue="1">
      <formula>WEEKDAY(F$11)=1</formula>
    </cfRule>
    <cfRule type="expression" dxfId="46" priority="98" stopIfTrue="1">
      <formula>WEEKDAY(F$11)=7</formula>
    </cfRule>
  </conditionalFormatting>
  <conditionalFormatting sqref="F21:AJ22">
    <cfRule type="expression" dxfId="45" priority="100" stopIfTrue="1">
      <formula>WEEKDAY(F$11)=7</formula>
    </cfRule>
    <cfRule type="expression" dxfId="44" priority="99" stopIfTrue="1">
      <formula>WEEKDAY(F$11)=1</formula>
    </cfRule>
  </conditionalFormatting>
  <conditionalFormatting sqref="F23:AJ23">
    <cfRule type="expression" dxfId="43" priority="91" stopIfTrue="1">
      <formula>WEEKDAY(F$11)=1</formula>
    </cfRule>
    <cfRule type="expression" dxfId="42" priority="92" stopIfTrue="1">
      <formula>WEEKDAY(F$11)=7</formula>
    </cfRule>
  </conditionalFormatting>
  <conditionalFormatting sqref="F23:AJ24">
    <cfRule type="expression" dxfId="41" priority="93" stopIfTrue="1">
      <formula>WEEKDAY(F$11)=1</formula>
    </cfRule>
    <cfRule type="expression" dxfId="40" priority="94" stopIfTrue="1">
      <formula>WEEKDAY(F$11)=7</formula>
    </cfRule>
  </conditionalFormatting>
  <conditionalFormatting sqref="F25:AJ25">
    <cfRule type="expression" dxfId="39" priority="85" stopIfTrue="1">
      <formula>WEEKDAY(F$11)=1</formula>
    </cfRule>
    <cfRule type="expression" dxfId="38" priority="86" stopIfTrue="1">
      <formula>WEEKDAY(F$11)=7</formula>
    </cfRule>
  </conditionalFormatting>
  <conditionalFormatting sqref="F25:AJ26">
    <cfRule type="expression" dxfId="37" priority="87" stopIfTrue="1">
      <formula>WEEKDAY(F$11)=1</formula>
    </cfRule>
    <cfRule type="expression" dxfId="36" priority="88" stopIfTrue="1">
      <formula>WEEKDAY(F$11)=7</formula>
    </cfRule>
  </conditionalFormatting>
  <conditionalFormatting sqref="F27:AJ27">
    <cfRule type="expression" dxfId="35" priority="79" stopIfTrue="1">
      <formula>WEEKDAY(F$11)=1</formula>
    </cfRule>
    <cfRule type="expression" dxfId="34" priority="80" stopIfTrue="1">
      <formula>WEEKDAY(F$11)=7</formula>
    </cfRule>
  </conditionalFormatting>
  <conditionalFormatting sqref="F27:AJ28">
    <cfRule type="expression" dxfId="33" priority="81" stopIfTrue="1">
      <formula>WEEKDAY(F$11)=1</formula>
    </cfRule>
    <cfRule type="expression" dxfId="32" priority="82" stopIfTrue="1">
      <formula>WEEKDAY(F$11)=7</formula>
    </cfRule>
  </conditionalFormatting>
  <conditionalFormatting sqref="F29:AJ29">
    <cfRule type="expression" dxfId="31" priority="74" stopIfTrue="1">
      <formula>WEEKDAY(F$11)=7</formula>
    </cfRule>
    <cfRule type="expression" dxfId="30" priority="73" stopIfTrue="1">
      <formula>WEEKDAY(F$11)=1</formula>
    </cfRule>
  </conditionalFormatting>
  <conditionalFormatting sqref="F29:AJ30">
    <cfRule type="expression" dxfId="29" priority="75" stopIfTrue="1">
      <formula>WEEKDAY(F$11)=1</formula>
    </cfRule>
    <cfRule type="expression" dxfId="28" priority="76" stopIfTrue="1">
      <formula>WEEKDAY(F$11)=7</formula>
    </cfRule>
  </conditionalFormatting>
  <conditionalFormatting sqref="F31:AJ31">
    <cfRule type="expression" dxfId="27" priority="68" stopIfTrue="1">
      <formula>WEEKDAY(F$11)=7</formula>
    </cfRule>
    <cfRule type="expression" dxfId="26" priority="67" stopIfTrue="1">
      <formula>WEEKDAY(F$11)=1</formula>
    </cfRule>
  </conditionalFormatting>
  <conditionalFormatting sqref="F31:AJ32">
    <cfRule type="expression" dxfId="25" priority="69" stopIfTrue="1">
      <formula>WEEKDAY(F$11)=1</formula>
    </cfRule>
    <cfRule type="expression" dxfId="24" priority="70" stopIfTrue="1">
      <formula>WEEKDAY(F$11)=7</formula>
    </cfRule>
  </conditionalFormatting>
  <conditionalFormatting sqref="F33:AJ33">
    <cfRule type="expression" dxfId="23" priority="61" stopIfTrue="1">
      <formula>WEEKDAY(F$11)=1</formula>
    </cfRule>
    <cfRule type="expression" dxfId="22" priority="62" stopIfTrue="1">
      <formula>WEEKDAY(F$11)=7</formula>
    </cfRule>
  </conditionalFormatting>
  <conditionalFormatting sqref="F33:AJ34">
    <cfRule type="expression" dxfId="21" priority="64" stopIfTrue="1">
      <formula>WEEKDAY(F$11)=7</formula>
    </cfRule>
    <cfRule type="expression" dxfId="20" priority="63" stopIfTrue="1">
      <formula>WEEKDAY(F$11)=1</formula>
    </cfRule>
  </conditionalFormatting>
  <conditionalFormatting sqref="F35:AJ35">
    <cfRule type="expression" dxfId="19" priority="56" stopIfTrue="1">
      <formula>WEEKDAY(F$11)=7</formula>
    </cfRule>
    <cfRule type="expression" dxfId="18" priority="55" stopIfTrue="1">
      <formula>WEEKDAY(F$11)=1</formula>
    </cfRule>
  </conditionalFormatting>
  <conditionalFormatting sqref="F35:AJ36">
    <cfRule type="expression" dxfId="17" priority="58" stopIfTrue="1">
      <formula>WEEKDAY(F$11)=7</formula>
    </cfRule>
    <cfRule type="expression" dxfId="16" priority="57" stopIfTrue="1">
      <formula>WEEKDAY(F$11)=1</formula>
    </cfRule>
  </conditionalFormatting>
  <conditionalFormatting sqref="F37:AJ37">
    <cfRule type="expression" dxfId="15" priority="50" stopIfTrue="1">
      <formula>WEEKDAY(F$11)=7</formula>
    </cfRule>
    <cfRule type="expression" dxfId="14" priority="49" stopIfTrue="1">
      <formula>WEEKDAY(F$11)=1</formula>
    </cfRule>
  </conditionalFormatting>
  <conditionalFormatting sqref="F37:AJ38">
    <cfRule type="expression" dxfId="13" priority="52" stopIfTrue="1">
      <formula>WEEKDAY(F$11)=7</formula>
    </cfRule>
    <cfRule type="expression" dxfId="12" priority="51" stopIfTrue="1">
      <formula>WEEKDAY(F$11)=1</formula>
    </cfRule>
  </conditionalFormatting>
  <conditionalFormatting sqref="F39:AJ39">
    <cfRule type="expression" dxfId="11" priority="44" stopIfTrue="1">
      <formula>WEEKDAY(F$11)=7</formula>
    </cfRule>
    <cfRule type="expression" dxfId="10" priority="43" stopIfTrue="1">
      <formula>WEEKDAY(F$11)=1</formula>
    </cfRule>
  </conditionalFormatting>
  <conditionalFormatting sqref="F39:AJ40">
    <cfRule type="expression" dxfId="9" priority="46" stopIfTrue="1">
      <formula>WEEKDAY(F$11)=7</formula>
    </cfRule>
    <cfRule type="expression" dxfId="8" priority="45" stopIfTrue="1">
      <formula>WEEKDAY(F$11)=1</formula>
    </cfRule>
  </conditionalFormatting>
  <conditionalFormatting sqref="F41:AJ41">
    <cfRule type="expression" dxfId="7" priority="38" stopIfTrue="1">
      <formula>WEEKDAY(F$11)=7</formula>
    </cfRule>
    <cfRule type="expression" dxfId="6" priority="37" stopIfTrue="1">
      <formula>WEEKDAY(F$11)=1</formula>
    </cfRule>
  </conditionalFormatting>
  <conditionalFormatting sqref="F41:AJ43">
    <cfRule type="expression" dxfId="5" priority="39" stopIfTrue="1">
      <formula>WEEKDAY(F$11)=1</formula>
    </cfRule>
    <cfRule type="expression" dxfId="4" priority="40" stopIfTrue="1">
      <formula>WEEKDAY(F$11)=7</formula>
    </cfRule>
  </conditionalFormatting>
  <conditionalFormatting sqref="F44:AJ49">
    <cfRule type="expression" dxfId="3" priority="2" stopIfTrue="1">
      <formula>WEEKDAY(F$11)=7</formula>
    </cfRule>
    <cfRule type="expression" dxfId="2" priority="1" stopIfTrue="1">
      <formula>WEEKDAY(F$11)=1</formula>
    </cfRule>
  </conditionalFormatting>
  <dataValidations count="3">
    <dataValidation type="list" allowBlank="1" showInputMessage="1" showErrorMessage="1" sqref="D14 D42 D40 D38 D36 D34 D32 D30 D28 D26 D24 D22 D20 D18 D16" xr:uid="{00000000-0002-0000-0300-000000000000}">
      <formula1>$E$61:$E$65</formula1>
    </dataValidation>
    <dataValidation type="list" allowBlank="1" showInputMessage="1" showErrorMessage="1" sqref="D13 D41 D39 D37 D35 D33 D31 D29 D27 D25 D23 D21 D19 D17 D15" xr:uid="{00000000-0002-0000-0300-000001000000}">
      <formula1>$D$61:$D$77</formula1>
    </dataValidation>
    <dataValidation type="list" allowBlank="1" showInputMessage="1" showErrorMessage="1" sqref="F13:AJ13 F15:AJ15 F17:AJ17 F19:AJ19 F21:AJ21 F23:AJ23 F25:AJ25 F27:AJ27 F29:AJ29 F31:AJ31 F33:AJ33 F35:AJ35 F37:AJ37 F39:AJ39 F41:AJ41" xr:uid="{00000000-0002-0000-0300-000002000000}">
      <formula1>"  ／,○,△,✕,●,　"</formula1>
    </dataValidation>
  </dataValidations>
  <printOptions horizontalCentered="1" verticalCentered="1"/>
  <pageMargins left="0.70866141732283472" right="0.70866141732283472" top="0.43307086614173229" bottom="0.19685039370078741" header="0.15748031496062992" footer="0.15748031496062992"/>
  <pageSetup paperSize="8" scale="97" fitToHeight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39997558519241921"/>
    <pageSetUpPr fitToPage="1"/>
  </sheetPr>
  <dimension ref="B1:AQ65"/>
  <sheetViews>
    <sheetView showGridLines="0" view="pageBreakPreview" zoomScale="90" zoomScaleNormal="100" zoomScaleSheetLayoutView="90" workbookViewId="0">
      <selection activeCell="AM38" sqref="AM38"/>
    </sheetView>
  </sheetViews>
  <sheetFormatPr defaultRowHeight="13" x14ac:dyDescent="0.2"/>
  <cols>
    <col min="1" max="1" width="0.90625" customWidth="1"/>
    <col min="2" max="2" width="3.6328125" customWidth="1"/>
    <col min="3" max="3" width="15.7265625" customWidth="1"/>
    <col min="4" max="4" width="9.36328125" bestFit="1" customWidth="1"/>
    <col min="5" max="5" width="5" bestFit="1" customWidth="1"/>
    <col min="6" max="10" width="4.08984375" customWidth="1"/>
    <col min="11" max="11" width="5.36328125" customWidth="1"/>
    <col min="12" max="12" width="4.08984375" customWidth="1"/>
    <col min="13" max="14" width="8.6328125" customWidth="1"/>
    <col min="15" max="19" width="4.08984375" customWidth="1"/>
    <col min="20" max="20" width="5.36328125" customWidth="1"/>
    <col min="21" max="21" width="4.08984375" customWidth="1"/>
    <col min="22" max="23" width="8.6328125" customWidth="1"/>
    <col min="24" max="28" width="4.08984375" customWidth="1"/>
    <col min="29" max="29" width="5.36328125" customWidth="1"/>
    <col min="30" max="30" width="4.08984375" customWidth="1"/>
    <col min="31" max="32" width="8.6328125" customWidth="1"/>
    <col min="33" max="37" width="4.08984375" customWidth="1"/>
    <col min="38" max="38" width="5.36328125" customWidth="1"/>
    <col min="39" max="39" width="4.08984375" customWidth="1"/>
    <col min="40" max="41" width="8.6328125" customWidth="1"/>
    <col min="42" max="42" width="3.26953125" customWidth="1"/>
  </cols>
  <sheetData>
    <row r="1" spans="2:43" ht="4.5" customHeight="1" x14ac:dyDescent="0.2">
      <c r="I1" s="277"/>
      <c r="J1" s="277"/>
      <c r="K1" s="277"/>
      <c r="L1" s="277"/>
      <c r="M1" s="277"/>
      <c r="N1" s="277"/>
    </row>
    <row r="2" spans="2:43" ht="12" customHeight="1" x14ac:dyDescent="0.2">
      <c r="I2" s="10"/>
      <c r="J2" s="10"/>
      <c r="K2" s="10"/>
      <c r="L2" s="10"/>
      <c r="M2" s="10"/>
      <c r="N2" s="10"/>
    </row>
    <row r="3" spans="2:43" ht="20.149999999999999" customHeight="1" x14ac:dyDescent="0.55000000000000004">
      <c r="B3" s="87"/>
      <c r="C3" s="56" t="s">
        <v>57</v>
      </c>
      <c r="D3" s="230" t="str">
        <f>IF('5月'!D7="","",'5月'!D7)</f>
        <v/>
      </c>
      <c r="E3" s="231"/>
      <c r="F3" s="231"/>
      <c r="G3" s="231"/>
      <c r="H3" s="231"/>
      <c r="I3" s="231"/>
      <c r="J3" s="231"/>
      <c r="K3" s="232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</row>
    <row r="4" spans="2:43" ht="20.149999999999999" customHeight="1" x14ac:dyDescent="0.55000000000000004">
      <c r="B4" s="87"/>
      <c r="C4" s="151" t="s">
        <v>58</v>
      </c>
      <c r="D4" s="287" t="str">
        <f>IF('5月'!D8="","",'5月'!D8)</f>
        <v/>
      </c>
      <c r="E4" s="287"/>
      <c r="F4" s="287"/>
      <c r="G4" s="287"/>
      <c r="H4" s="287"/>
      <c r="I4" s="287"/>
      <c r="J4" s="287"/>
      <c r="K4" s="287"/>
      <c r="L4" s="11"/>
      <c r="M4" s="285" t="s">
        <v>20</v>
      </c>
      <c r="N4" s="285"/>
      <c r="O4" s="285"/>
      <c r="P4" s="285"/>
      <c r="Q4" s="285"/>
      <c r="R4" s="11"/>
      <c r="S4" s="11"/>
      <c r="T4" s="11"/>
      <c r="U4" s="11"/>
      <c r="V4" s="198" t="s">
        <v>32</v>
      </c>
      <c r="W4" s="198"/>
      <c r="X4" s="255">
        <f>('5月'!AK49)+('6月'!AK49)+('7月'!AK49)+('8月'!AK49)</f>
        <v>480</v>
      </c>
      <c r="Y4" s="269"/>
      <c r="Z4" s="122" t="s">
        <v>21</v>
      </c>
      <c r="AA4" s="123"/>
      <c r="AB4" s="46"/>
      <c r="AC4" s="11"/>
      <c r="AD4" s="11"/>
      <c r="AE4" s="11"/>
      <c r="AF4" s="11"/>
      <c r="AG4" s="11"/>
      <c r="AH4" s="11"/>
      <c r="AI4" s="11"/>
      <c r="AJ4" s="19"/>
      <c r="AK4" s="19"/>
      <c r="AL4" s="19"/>
      <c r="AM4" s="19"/>
      <c r="AN4" s="253"/>
      <c r="AO4" s="253"/>
      <c r="AP4" s="103"/>
      <c r="AQ4" s="19"/>
    </row>
    <row r="5" spans="2:43" ht="20.149999999999999" customHeight="1" x14ac:dyDescent="0.55000000000000004">
      <c r="B5" s="87"/>
      <c r="C5" s="151" t="s">
        <v>59</v>
      </c>
      <c r="D5" s="287" t="str">
        <f>IF('5月'!D9="","",'5月'!D9)</f>
        <v/>
      </c>
      <c r="E5" s="287"/>
      <c r="F5" s="287"/>
      <c r="G5" s="287"/>
      <c r="H5" s="287"/>
      <c r="I5" s="287"/>
      <c r="J5" s="287"/>
      <c r="K5" s="287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88" t="s">
        <v>23</v>
      </c>
      <c r="X5" s="286" t="s">
        <v>36</v>
      </c>
      <c r="Y5" s="286"/>
      <c r="Z5" s="286"/>
      <c r="AA5" s="286"/>
      <c r="AB5" s="286"/>
      <c r="AC5" s="286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</row>
    <row r="6" spans="2:43" ht="7.5" customHeight="1" x14ac:dyDescent="0.55000000000000004">
      <c r="B6" s="14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</row>
    <row r="7" spans="2:43" ht="22.5" customHeight="1" x14ac:dyDescent="0.55000000000000004">
      <c r="B7" s="296" t="s">
        <v>0</v>
      </c>
      <c r="C7" s="208" t="s">
        <v>1</v>
      </c>
      <c r="D7" s="55"/>
      <c r="E7" s="293"/>
      <c r="F7" s="280" t="s">
        <v>84</v>
      </c>
      <c r="G7" s="281"/>
      <c r="H7" s="281"/>
      <c r="I7" s="281"/>
      <c r="J7" s="281"/>
      <c r="K7" s="281"/>
      <c r="L7" s="281"/>
      <c r="M7" s="281"/>
      <c r="N7" s="281"/>
      <c r="O7" s="282" t="s">
        <v>85</v>
      </c>
      <c r="P7" s="283"/>
      <c r="Q7" s="283"/>
      <c r="R7" s="283"/>
      <c r="S7" s="283"/>
      <c r="T7" s="283"/>
      <c r="U7" s="283"/>
      <c r="V7" s="283"/>
      <c r="W7" s="284"/>
      <c r="X7" s="278" t="s">
        <v>86</v>
      </c>
      <c r="Y7" s="278"/>
      <c r="Z7" s="278"/>
      <c r="AA7" s="278"/>
      <c r="AB7" s="278"/>
      <c r="AC7" s="278"/>
      <c r="AD7" s="278"/>
      <c r="AE7" s="278"/>
      <c r="AF7" s="279"/>
      <c r="AG7" s="273" t="s">
        <v>87</v>
      </c>
      <c r="AH7" s="273"/>
      <c r="AI7" s="273"/>
      <c r="AJ7" s="273"/>
      <c r="AK7" s="273"/>
      <c r="AL7" s="273"/>
      <c r="AM7" s="273"/>
      <c r="AN7" s="273"/>
      <c r="AO7" s="274"/>
      <c r="AP7" s="126"/>
      <c r="AQ7" s="11"/>
    </row>
    <row r="8" spans="2:43" ht="50.15" customHeight="1" x14ac:dyDescent="0.2">
      <c r="B8" s="297"/>
      <c r="C8" s="209"/>
      <c r="D8" s="86" t="s">
        <v>64</v>
      </c>
      <c r="E8" s="294"/>
      <c r="F8" s="218" t="s">
        <v>69</v>
      </c>
      <c r="G8" s="218" t="s">
        <v>70</v>
      </c>
      <c r="H8" s="218" t="s">
        <v>77</v>
      </c>
      <c r="I8" s="218" t="s">
        <v>71</v>
      </c>
      <c r="J8" s="218" t="s">
        <v>72</v>
      </c>
      <c r="K8" s="216" t="s">
        <v>74</v>
      </c>
      <c r="L8" s="222" t="s">
        <v>75</v>
      </c>
      <c r="M8" s="275" t="s">
        <v>62</v>
      </c>
      <c r="N8" s="267" t="s">
        <v>66</v>
      </c>
      <c r="O8" s="218" t="s">
        <v>69</v>
      </c>
      <c r="P8" s="218" t="s">
        <v>70</v>
      </c>
      <c r="Q8" s="218" t="s">
        <v>77</v>
      </c>
      <c r="R8" s="218" t="s">
        <v>71</v>
      </c>
      <c r="S8" s="218" t="s">
        <v>72</v>
      </c>
      <c r="T8" s="216" t="s">
        <v>74</v>
      </c>
      <c r="U8" s="222" t="s">
        <v>75</v>
      </c>
      <c r="V8" s="275" t="s">
        <v>62</v>
      </c>
      <c r="W8" s="267" t="s">
        <v>66</v>
      </c>
      <c r="X8" s="218" t="s">
        <v>69</v>
      </c>
      <c r="Y8" s="218" t="s">
        <v>70</v>
      </c>
      <c r="Z8" s="218" t="s">
        <v>77</v>
      </c>
      <c r="AA8" s="218" t="s">
        <v>71</v>
      </c>
      <c r="AB8" s="218" t="s">
        <v>72</v>
      </c>
      <c r="AC8" s="216" t="s">
        <v>74</v>
      </c>
      <c r="AD8" s="222" t="s">
        <v>75</v>
      </c>
      <c r="AE8" s="275" t="s">
        <v>62</v>
      </c>
      <c r="AF8" s="267" t="s">
        <v>66</v>
      </c>
      <c r="AG8" s="218" t="s">
        <v>69</v>
      </c>
      <c r="AH8" s="218" t="s">
        <v>70</v>
      </c>
      <c r="AI8" s="218" t="s">
        <v>77</v>
      </c>
      <c r="AJ8" s="218" t="s">
        <v>71</v>
      </c>
      <c r="AK8" s="218" t="s">
        <v>72</v>
      </c>
      <c r="AL8" s="216" t="s">
        <v>74</v>
      </c>
      <c r="AM8" s="222" t="s">
        <v>75</v>
      </c>
      <c r="AN8" s="275" t="s">
        <v>62</v>
      </c>
      <c r="AO8" s="267" t="s">
        <v>66</v>
      </c>
      <c r="AP8" s="127"/>
      <c r="AQ8" s="270" t="s">
        <v>65</v>
      </c>
    </row>
    <row r="9" spans="2:43" ht="50.15" customHeight="1" x14ac:dyDescent="0.2">
      <c r="B9" s="297"/>
      <c r="C9" s="209"/>
      <c r="D9" s="130" t="s">
        <v>73</v>
      </c>
      <c r="E9" s="295"/>
      <c r="F9" s="219"/>
      <c r="G9" s="219"/>
      <c r="H9" s="219"/>
      <c r="I9" s="219"/>
      <c r="J9" s="219"/>
      <c r="K9" s="217"/>
      <c r="L9" s="223"/>
      <c r="M9" s="276"/>
      <c r="N9" s="268"/>
      <c r="O9" s="219"/>
      <c r="P9" s="219"/>
      <c r="Q9" s="219"/>
      <c r="R9" s="219"/>
      <c r="S9" s="219"/>
      <c r="T9" s="217"/>
      <c r="U9" s="223"/>
      <c r="V9" s="276"/>
      <c r="W9" s="268"/>
      <c r="X9" s="219"/>
      <c r="Y9" s="219"/>
      <c r="Z9" s="219"/>
      <c r="AA9" s="219"/>
      <c r="AB9" s="219"/>
      <c r="AC9" s="217"/>
      <c r="AD9" s="223"/>
      <c r="AE9" s="276"/>
      <c r="AF9" s="268"/>
      <c r="AG9" s="219"/>
      <c r="AH9" s="219"/>
      <c r="AI9" s="219"/>
      <c r="AJ9" s="219"/>
      <c r="AK9" s="219"/>
      <c r="AL9" s="217"/>
      <c r="AM9" s="223"/>
      <c r="AN9" s="276"/>
      <c r="AO9" s="268"/>
      <c r="AP9" s="128"/>
      <c r="AQ9" s="270"/>
    </row>
    <row r="10" spans="2:43" ht="18.649999999999999" customHeight="1" x14ac:dyDescent="0.55000000000000004">
      <c r="B10" s="289">
        <v>1</v>
      </c>
      <c r="C10" s="174" t="str">
        <f>IF('5月'!C10="","",'5月'!C10)</f>
        <v/>
      </c>
      <c r="D10" s="148"/>
      <c r="E10" s="139" t="s">
        <v>2</v>
      </c>
      <c r="F10" s="51">
        <f>'5月'!AL13</f>
        <v>0</v>
      </c>
      <c r="G10" s="51">
        <f>'5月'!AM13</f>
        <v>0</v>
      </c>
      <c r="H10" s="51">
        <f>'5月'!AN13</f>
        <v>0</v>
      </c>
      <c r="I10" s="51">
        <f>'5月'!AO13</f>
        <v>0</v>
      </c>
      <c r="J10" s="51">
        <f>'5月'!AP13</f>
        <v>0</v>
      </c>
      <c r="K10" s="51"/>
      <c r="L10" s="51"/>
      <c r="M10" s="67"/>
      <c r="N10" s="76"/>
      <c r="O10" s="51">
        <f>'6月'!AL13</f>
        <v>0</v>
      </c>
      <c r="P10" s="51">
        <f>'6月'!AM13</f>
        <v>0</v>
      </c>
      <c r="Q10" s="51">
        <f>'6月'!AN13</f>
        <v>0</v>
      </c>
      <c r="R10" s="51">
        <f>'6月'!AO13</f>
        <v>0</v>
      </c>
      <c r="S10" s="51">
        <f>'6月'!AP13</f>
        <v>0</v>
      </c>
      <c r="T10" s="51"/>
      <c r="U10" s="51"/>
      <c r="V10" s="67"/>
      <c r="W10" s="67"/>
      <c r="X10" s="102">
        <f>'7月'!AL13</f>
        <v>0</v>
      </c>
      <c r="Y10" s="102">
        <f>'7月'!AM13</f>
        <v>0</v>
      </c>
      <c r="Z10" s="102">
        <f>'7月'!AN13</f>
        <v>0</v>
      </c>
      <c r="AA10" s="102">
        <f>'7月'!AO13</f>
        <v>0</v>
      </c>
      <c r="AB10" s="102">
        <f>'7月'!AP13</f>
        <v>0</v>
      </c>
      <c r="AC10" s="51"/>
      <c r="AD10" s="51"/>
      <c r="AE10" s="140"/>
      <c r="AF10" s="140"/>
      <c r="AG10" s="102">
        <f>'8月'!AL13</f>
        <v>0</v>
      </c>
      <c r="AH10" s="51">
        <f>'8月'!AM13</f>
        <v>0</v>
      </c>
      <c r="AI10" s="51">
        <f>'8月'!AN13</f>
        <v>0</v>
      </c>
      <c r="AJ10" s="51">
        <f>'8月'!AO13</f>
        <v>0</v>
      </c>
      <c r="AK10" s="51">
        <f>'8月'!AP13</f>
        <v>0</v>
      </c>
      <c r="AL10" s="51"/>
      <c r="AM10" s="51"/>
      <c r="AN10" s="76"/>
      <c r="AO10" s="67"/>
      <c r="AP10" s="96"/>
      <c r="AQ10" s="89"/>
    </row>
    <row r="11" spans="2:43" ht="18.649999999999999" customHeight="1" x14ac:dyDescent="0.55000000000000004">
      <c r="B11" s="292"/>
      <c r="C11" s="174"/>
      <c r="D11" s="149"/>
      <c r="E11" s="94" t="s">
        <v>16</v>
      </c>
      <c r="F11" s="54"/>
      <c r="G11" s="54"/>
      <c r="H11" s="54"/>
      <c r="I11" s="54"/>
      <c r="J11" s="54"/>
      <c r="K11" s="53">
        <f>'5月'!AQ14</f>
        <v>114</v>
      </c>
      <c r="L11" s="141">
        <f>'5月'!AR14</f>
        <v>0</v>
      </c>
      <c r="M11" s="68">
        <f>'5月'!AS14</f>
        <v>1</v>
      </c>
      <c r="N11" s="77">
        <f>'5月'!AT14</f>
        <v>1</v>
      </c>
      <c r="O11" s="54"/>
      <c r="P11" s="54"/>
      <c r="Q11" s="54"/>
      <c r="R11" s="54"/>
      <c r="S11" s="54"/>
      <c r="T11" s="53">
        <f>'6月'!AQ14</f>
        <v>126</v>
      </c>
      <c r="U11" s="141">
        <f>'6月'!AR14</f>
        <v>0</v>
      </c>
      <c r="V11" s="90">
        <f>'6月'!AS14</f>
        <v>1</v>
      </c>
      <c r="W11" s="90">
        <f>'6月'!AT14</f>
        <v>1</v>
      </c>
      <c r="X11" s="101"/>
      <c r="Y11" s="54"/>
      <c r="Z11" s="54"/>
      <c r="AA11" s="54"/>
      <c r="AB11" s="54"/>
      <c r="AC11" s="53">
        <f>'7月'!AQ14</f>
        <v>132</v>
      </c>
      <c r="AD11" s="141">
        <f>'7月'!AR14</f>
        <v>0</v>
      </c>
      <c r="AE11" s="90">
        <f>'7月'!AS14</f>
        <v>1</v>
      </c>
      <c r="AF11" s="117">
        <f>'7月'!AT14</f>
        <v>1</v>
      </c>
      <c r="AG11" s="101"/>
      <c r="AH11" s="54"/>
      <c r="AI11" s="54"/>
      <c r="AJ11" s="54"/>
      <c r="AK11" s="54"/>
      <c r="AL11" s="53">
        <f>'8月'!AQ14</f>
        <v>108</v>
      </c>
      <c r="AM11" s="141">
        <f>'8月'!AR14</f>
        <v>0</v>
      </c>
      <c r="AN11" s="90">
        <f>'8月'!AS14</f>
        <v>1</v>
      </c>
      <c r="AO11" s="90">
        <f>'8月'!AT14</f>
        <v>1</v>
      </c>
      <c r="AP11" s="125"/>
      <c r="AQ11" s="91" t="str">
        <f>IF(AO11&gt;=80%,"可","不可")</f>
        <v>可</v>
      </c>
    </row>
    <row r="12" spans="2:43" ht="18.649999999999999" customHeight="1" x14ac:dyDescent="0.55000000000000004">
      <c r="B12" s="289">
        <v>2</v>
      </c>
      <c r="C12" s="174" t="str">
        <f>IF('5月'!C12="","",'5月'!C12)</f>
        <v/>
      </c>
      <c r="D12" s="148"/>
      <c r="E12" s="33" t="s">
        <v>2</v>
      </c>
      <c r="F12" s="51">
        <f>'5月'!AL15</f>
        <v>0</v>
      </c>
      <c r="G12" s="51">
        <f>'5月'!AM15</f>
        <v>0</v>
      </c>
      <c r="H12" s="51">
        <f>'5月'!AN15</f>
        <v>0</v>
      </c>
      <c r="I12" s="51">
        <f>'5月'!AO15</f>
        <v>0</v>
      </c>
      <c r="J12" s="51">
        <f>'5月'!AP15</f>
        <v>0</v>
      </c>
      <c r="K12" s="51"/>
      <c r="L12" s="51"/>
      <c r="M12" s="67"/>
      <c r="N12" s="76"/>
      <c r="O12" s="51">
        <f>'6月'!AL15</f>
        <v>0</v>
      </c>
      <c r="P12" s="51">
        <f>'6月'!AM15</f>
        <v>0</v>
      </c>
      <c r="Q12" s="51">
        <f>'6月'!AN15</f>
        <v>0</v>
      </c>
      <c r="R12" s="51">
        <f>'6月'!AO15</f>
        <v>0</v>
      </c>
      <c r="S12" s="51">
        <f>'6月'!AP15</f>
        <v>0</v>
      </c>
      <c r="T12" s="51"/>
      <c r="U12" s="51"/>
      <c r="V12" s="67"/>
      <c r="W12" s="67"/>
      <c r="X12" s="102">
        <f>'7月'!AL15</f>
        <v>0</v>
      </c>
      <c r="Y12" s="102">
        <f>'7月'!AM15</f>
        <v>0</v>
      </c>
      <c r="Z12" s="102">
        <f>'7月'!AN15</f>
        <v>0</v>
      </c>
      <c r="AA12" s="102">
        <f>'7月'!AO15</f>
        <v>0</v>
      </c>
      <c r="AB12" s="102">
        <f>'7月'!AP15</f>
        <v>0</v>
      </c>
      <c r="AC12" s="51"/>
      <c r="AD12" s="51"/>
      <c r="AE12" s="67"/>
      <c r="AF12" s="67"/>
      <c r="AG12" s="102">
        <f>'8月'!AL15</f>
        <v>0</v>
      </c>
      <c r="AH12" s="51">
        <f>'8月'!AM15</f>
        <v>0</v>
      </c>
      <c r="AI12" s="51">
        <f>'8月'!AN15</f>
        <v>0</v>
      </c>
      <c r="AJ12" s="51">
        <f>'8月'!AO15</f>
        <v>0</v>
      </c>
      <c r="AK12" s="51">
        <f>'8月'!AP15</f>
        <v>0</v>
      </c>
      <c r="AL12" s="51"/>
      <c r="AM12" s="51"/>
      <c r="AN12" s="76"/>
      <c r="AO12" s="67"/>
      <c r="AP12" s="96"/>
      <c r="AQ12" s="91"/>
    </row>
    <row r="13" spans="2:43" ht="18.649999999999999" customHeight="1" x14ac:dyDescent="0.55000000000000004">
      <c r="B13" s="290"/>
      <c r="C13" s="174"/>
      <c r="D13" s="150"/>
      <c r="E13" s="31" t="s">
        <v>16</v>
      </c>
      <c r="F13" s="54"/>
      <c r="G13" s="54"/>
      <c r="H13" s="54"/>
      <c r="I13" s="54"/>
      <c r="J13" s="54"/>
      <c r="K13" s="53">
        <f>'5月'!AQ16</f>
        <v>114</v>
      </c>
      <c r="L13" s="141">
        <f>'5月'!AR16</f>
        <v>0</v>
      </c>
      <c r="M13" s="90">
        <f>'5月'!AS16</f>
        <v>1</v>
      </c>
      <c r="N13" s="92">
        <f>'5月'!AT16</f>
        <v>1</v>
      </c>
      <c r="O13" s="54"/>
      <c r="P13" s="54"/>
      <c r="Q13" s="54"/>
      <c r="R13" s="54"/>
      <c r="S13" s="54"/>
      <c r="T13" s="53">
        <f>'6月'!AQ16</f>
        <v>126</v>
      </c>
      <c r="U13" s="141">
        <f>'6月'!AR16</f>
        <v>0</v>
      </c>
      <c r="V13" s="90">
        <f>'6月'!AS16</f>
        <v>1</v>
      </c>
      <c r="W13" s="90">
        <f>'6月'!AT16</f>
        <v>1</v>
      </c>
      <c r="X13" s="101"/>
      <c r="Y13" s="54"/>
      <c r="Z13" s="54"/>
      <c r="AA13" s="54"/>
      <c r="AB13" s="54"/>
      <c r="AC13" s="53">
        <f>'7月'!AQ16</f>
        <v>132</v>
      </c>
      <c r="AD13" s="141">
        <f>'7月'!AR16</f>
        <v>0</v>
      </c>
      <c r="AE13" s="90">
        <f>'7月'!AS16</f>
        <v>1</v>
      </c>
      <c r="AF13" s="90">
        <f>'7月'!AT16</f>
        <v>1</v>
      </c>
      <c r="AG13" s="101"/>
      <c r="AH13" s="54"/>
      <c r="AI13" s="54"/>
      <c r="AJ13" s="54"/>
      <c r="AK13" s="54"/>
      <c r="AL13" s="53">
        <f>'8月'!AQ16</f>
        <v>108</v>
      </c>
      <c r="AM13" s="141">
        <f>'8月'!AR16</f>
        <v>0</v>
      </c>
      <c r="AN13" s="77">
        <f>'8月'!AS16</f>
        <v>1</v>
      </c>
      <c r="AO13" s="68">
        <f>'8月'!AT16</f>
        <v>1</v>
      </c>
      <c r="AP13" s="96"/>
      <c r="AQ13" s="91" t="str">
        <f t="shared" ref="AQ13:AQ39" si="0">IF(AO13&gt;=80%,"可","不可")</f>
        <v>可</v>
      </c>
    </row>
    <row r="14" spans="2:43" ht="18.649999999999999" customHeight="1" x14ac:dyDescent="0.55000000000000004">
      <c r="B14" s="289">
        <v>3</v>
      </c>
      <c r="C14" s="174" t="str">
        <f>IF('5月'!C14="","",'5月'!C14)</f>
        <v/>
      </c>
      <c r="D14" s="148"/>
      <c r="E14" s="93" t="s">
        <v>2</v>
      </c>
      <c r="F14" s="51">
        <f>'5月'!AL17</f>
        <v>0</v>
      </c>
      <c r="G14" s="51">
        <f>'5月'!AM17</f>
        <v>0</v>
      </c>
      <c r="H14" s="51">
        <f>'5月'!AN17</f>
        <v>0</v>
      </c>
      <c r="I14" s="51">
        <f>'5月'!AO17</f>
        <v>0</v>
      </c>
      <c r="J14" s="51">
        <f>'5月'!AP17</f>
        <v>0</v>
      </c>
      <c r="K14" s="51"/>
      <c r="L14" s="51"/>
      <c r="M14" s="67"/>
      <c r="N14" s="76"/>
      <c r="O14" s="51">
        <f>'6月'!AL17</f>
        <v>0</v>
      </c>
      <c r="P14" s="51">
        <f>'6月'!AM17</f>
        <v>0</v>
      </c>
      <c r="Q14" s="51">
        <f>'6月'!AN17</f>
        <v>0</v>
      </c>
      <c r="R14" s="51">
        <f>'6月'!AO17</f>
        <v>0</v>
      </c>
      <c r="S14" s="51">
        <f>'6月'!AP17</f>
        <v>0</v>
      </c>
      <c r="T14" s="51"/>
      <c r="U14" s="51"/>
      <c r="V14" s="67"/>
      <c r="W14" s="67"/>
      <c r="X14" s="102">
        <f>'7月'!AL17</f>
        <v>0</v>
      </c>
      <c r="Y14" s="102">
        <f>'7月'!AM17</f>
        <v>0</v>
      </c>
      <c r="Z14" s="102">
        <f>'7月'!AN17</f>
        <v>0</v>
      </c>
      <c r="AA14" s="102">
        <f>'7月'!AO17</f>
        <v>0</v>
      </c>
      <c r="AB14" s="102">
        <f>'7月'!AP17</f>
        <v>0</v>
      </c>
      <c r="AC14" s="51"/>
      <c r="AD14" s="51"/>
      <c r="AE14" s="67"/>
      <c r="AF14" s="67"/>
      <c r="AG14" s="102">
        <f>'8月'!AL17</f>
        <v>0</v>
      </c>
      <c r="AH14" s="51">
        <f>'8月'!AM17</f>
        <v>0</v>
      </c>
      <c r="AI14" s="51">
        <f>'8月'!AN17</f>
        <v>0</v>
      </c>
      <c r="AJ14" s="51">
        <f>'8月'!AO17</f>
        <v>0</v>
      </c>
      <c r="AK14" s="51">
        <f>'8月'!AP17</f>
        <v>0</v>
      </c>
      <c r="AL14" s="51"/>
      <c r="AM14" s="51"/>
      <c r="AN14" s="76"/>
      <c r="AO14" s="67"/>
      <c r="AP14" s="96"/>
      <c r="AQ14" s="91"/>
    </row>
    <row r="15" spans="2:43" ht="18.649999999999999" customHeight="1" x14ac:dyDescent="0.55000000000000004">
      <c r="B15" s="290"/>
      <c r="C15" s="174"/>
      <c r="D15" s="150"/>
      <c r="E15" s="94" t="s">
        <v>16</v>
      </c>
      <c r="F15" s="54"/>
      <c r="G15" s="54"/>
      <c r="H15" s="54"/>
      <c r="I15" s="54"/>
      <c r="J15" s="54"/>
      <c r="K15" s="53">
        <f>'5月'!AQ18</f>
        <v>114</v>
      </c>
      <c r="L15" s="141">
        <f>'5月'!AR18</f>
        <v>0</v>
      </c>
      <c r="M15" s="90">
        <f>'5月'!AS18</f>
        <v>1</v>
      </c>
      <c r="N15" s="92">
        <f>'5月'!AT18</f>
        <v>1</v>
      </c>
      <c r="O15" s="54"/>
      <c r="P15" s="54"/>
      <c r="Q15" s="54"/>
      <c r="R15" s="54"/>
      <c r="S15" s="54"/>
      <c r="T15" s="53">
        <f>'6月'!AQ18</f>
        <v>126</v>
      </c>
      <c r="U15" s="141">
        <f>'6月'!AR18</f>
        <v>0</v>
      </c>
      <c r="V15" s="90">
        <f>'6月'!AS18</f>
        <v>1</v>
      </c>
      <c r="W15" s="90">
        <f>'6月'!AT18</f>
        <v>1</v>
      </c>
      <c r="X15" s="101"/>
      <c r="Y15" s="54"/>
      <c r="Z15" s="54"/>
      <c r="AA15" s="54"/>
      <c r="AB15" s="54"/>
      <c r="AC15" s="53">
        <f>'7月'!AQ18</f>
        <v>132</v>
      </c>
      <c r="AD15" s="141">
        <f>'7月'!AR18</f>
        <v>0</v>
      </c>
      <c r="AE15" s="90">
        <f>'7月'!AS18</f>
        <v>1</v>
      </c>
      <c r="AF15" s="90">
        <f>'7月'!AT18</f>
        <v>1</v>
      </c>
      <c r="AG15" s="101"/>
      <c r="AH15" s="54"/>
      <c r="AI15" s="54"/>
      <c r="AJ15" s="54"/>
      <c r="AK15" s="54"/>
      <c r="AL15" s="53">
        <f>'8月'!AQ18</f>
        <v>108</v>
      </c>
      <c r="AM15" s="141">
        <f>'8月'!AR18</f>
        <v>0</v>
      </c>
      <c r="AN15" s="77">
        <f>'8月'!AS18</f>
        <v>1</v>
      </c>
      <c r="AO15" s="68">
        <f>'8月'!AT18</f>
        <v>1</v>
      </c>
      <c r="AP15" s="96"/>
      <c r="AQ15" s="91" t="str">
        <f t="shared" si="0"/>
        <v>可</v>
      </c>
    </row>
    <row r="16" spans="2:43" ht="18.649999999999999" customHeight="1" x14ac:dyDescent="0.55000000000000004">
      <c r="B16" s="289">
        <v>4</v>
      </c>
      <c r="C16" s="174" t="str">
        <f>IF('5月'!C16="","",'5月'!C16)</f>
        <v/>
      </c>
      <c r="D16" s="148"/>
      <c r="E16" s="33" t="s">
        <v>2</v>
      </c>
      <c r="F16" s="51">
        <f>'5月'!AL19</f>
        <v>0</v>
      </c>
      <c r="G16" s="51">
        <f>'5月'!AM19</f>
        <v>0</v>
      </c>
      <c r="H16" s="51">
        <f>'5月'!AN19</f>
        <v>0</v>
      </c>
      <c r="I16" s="51">
        <f>'5月'!AO19</f>
        <v>0</v>
      </c>
      <c r="J16" s="51">
        <f>'5月'!AP19</f>
        <v>0</v>
      </c>
      <c r="K16" s="51"/>
      <c r="L16" s="51"/>
      <c r="M16" s="67"/>
      <c r="N16" s="76"/>
      <c r="O16" s="51">
        <f>'6月'!AL19</f>
        <v>0</v>
      </c>
      <c r="P16" s="51">
        <f>'6月'!AM19</f>
        <v>0</v>
      </c>
      <c r="Q16" s="51">
        <f>'6月'!AN19</f>
        <v>0</v>
      </c>
      <c r="R16" s="51">
        <f>'6月'!AO19</f>
        <v>0</v>
      </c>
      <c r="S16" s="51">
        <f>'6月'!AP19</f>
        <v>0</v>
      </c>
      <c r="T16" s="51"/>
      <c r="U16" s="51"/>
      <c r="V16" s="67"/>
      <c r="W16" s="67"/>
      <c r="X16" s="102">
        <f>'7月'!AL19</f>
        <v>0</v>
      </c>
      <c r="Y16" s="102">
        <f>'7月'!AM19</f>
        <v>0</v>
      </c>
      <c r="Z16" s="102">
        <f>'7月'!AN19</f>
        <v>0</v>
      </c>
      <c r="AA16" s="102">
        <f>'7月'!AO19</f>
        <v>0</v>
      </c>
      <c r="AB16" s="102">
        <f>'7月'!AP19</f>
        <v>0</v>
      </c>
      <c r="AC16" s="51"/>
      <c r="AD16" s="51"/>
      <c r="AE16" s="67"/>
      <c r="AF16" s="67"/>
      <c r="AG16" s="102">
        <f>'8月'!AL19</f>
        <v>0</v>
      </c>
      <c r="AH16" s="51">
        <f>'8月'!AM19</f>
        <v>0</v>
      </c>
      <c r="AI16" s="51">
        <f>'8月'!AN19</f>
        <v>0</v>
      </c>
      <c r="AJ16" s="51">
        <f>'8月'!AO19</f>
        <v>0</v>
      </c>
      <c r="AK16" s="51">
        <f>'8月'!AP19</f>
        <v>0</v>
      </c>
      <c r="AL16" s="51"/>
      <c r="AM16" s="51"/>
      <c r="AN16" s="76"/>
      <c r="AO16" s="67"/>
      <c r="AP16" s="96"/>
      <c r="AQ16" s="91"/>
    </row>
    <row r="17" spans="2:43" ht="18.649999999999999" customHeight="1" x14ac:dyDescent="0.55000000000000004">
      <c r="B17" s="290"/>
      <c r="C17" s="174"/>
      <c r="D17" s="150"/>
      <c r="E17" s="31" t="s">
        <v>16</v>
      </c>
      <c r="F17" s="54"/>
      <c r="G17" s="54"/>
      <c r="H17" s="54"/>
      <c r="I17" s="54"/>
      <c r="J17" s="54"/>
      <c r="K17" s="53">
        <f>'5月'!AQ20</f>
        <v>114</v>
      </c>
      <c r="L17" s="141">
        <f>'5月'!AR20</f>
        <v>0</v>
      </c>
      <c r="M17" s="90">
        <f>'5月'!AS20</f>
        <v>1</v>
      </c>
      <c r="N17" s="92">
        <f>'5月'!AT20</f>
        <v>1</v>
      </c>
      <c r="O17" s="54"/>
      <c r="P17" s="54"/>
      <c r="Q17" s="54"/>
      <c r="R17" s="54"/>
      <c r="S17" s="54"/>
      <c r="T17" s="53">
        <f>'6月'!AQ20</f>
        <v>126</v>
      </c>
      <c r="U17" s="141">
        <f>'6月'!AR20</f>
        <v>0</v>
      </c>
      <c r="V17" s="90">
        <f>'6月'!AS20</f>
        <v>1</v>
      </c>
      <c r="W17" s="90">
        <f>'6月'!AT20</f>
        <v>1</v>
      </c>
      <c r="X17" s="101"/>
      <c r="Y17" s="54"/>
      <c r="Z17" s="54"/>
      <c r="AA17" s="54"/>
      <c r="AB17" s="54"/>
      <c r="AC17" s="53">
        <f>'7月'!AQ20</f>
        <v>132</v>
      </c>
      <c r="AD17" s="141">
        <f>'7月'!AR20</f>
        <v>0</v>
      </c>
      <c r="AE17" s="90">
        <f>'7月'!AS20</f>
        <v>1</v>
      </c>
      <c r="AF17" s="90">
        <f>'7月'!AT20</f>
        <v>1</v>
      </c>
      <c r="AG17" s="101"/>
      <c r="AH17" s="54"/>
      <c r="AI17" s="54"/>
      <c r="AJ17" s="54"/>
      <c r="AK17" s="54"/>
      <c r="AL17" s="53">
        <f>'8月'!AQ20</f>
        <v>108</v>
      </c>
      <c r="AM17" s="141">
        <f>'8月'!AR20</f>
        <v>0</v>
      </c>
      <c r="AN17" s="77">
        <f>'8月'!AS20</f>
        <v>1</v>
      </c>
      <c r="AO17" s="68">
        <f>'8月'!AT20</f>
        <v>1</v>
      </c>
      <c r="AP17" s="96"/>
      <c r="AQ17" s="91" t="str">
        <f t="shared" si="0"/>
        <v>可</v>
      </c>
    </row>
    <row r="18" spans="2:43" ht="18.649999999999999" customHeight="1" x14ac:dyDescent="0.55000000000000004">
      <c r="B18" s="289">
        <v>5</v>
      </c>
      <c r="C18" s="174" t="str">
        <f>IF('5月'!C18="","",'5月'!C18)</f>
        <v/>
      </c>
      <c r="D18" s="148"/>
      <c r="E18" s="93" t="s">
        <v>2</v>
      </c>
      <c r="F18" s="51">
        <f>'5月'!AL21</f>
        <v>0</v>
      </c>
      <c r="G18" s="51">
        <f>'5月'!AM21</f>
        <v>0</v>
      </c>
      <c r="H18" s="51">
        <f>'5月'!AN21</f>
        <v>0</v>
      </c>
      <c r="I18" s="51">
        <f>'5月'!AO21</f>
        <v>0</v>
      </c>
      <c r="J18" s="51">
        <f>'5月'!AP21</f>
        <v>0</v>
      </c>
      <c r="K18" s="51"/>
      <c r="L18" s="51"/>
      <c r="M18" s="67"/>
      <c r="N18" s="76"/>
      <c r="O18" s="51">
        <f>'6月'!AL21</f>
        <v>0</v>
      </c>
      <c r="P18" s="51">
        <f>'6月'!AM21</f>
        <v>0</v>
      </c>
      <c r="Q18" s="51">
        <f>'6月'!AN21</f>
        <v>0</v>
      </c>
      <c r="R18" s="51">
        <f>'6月'!AO21</f>
        <v>0</v>
      </c>
      <c r="S18" s="51">
        <f>'6月'!AP21</f>
        <v>0</v>
      </c>
      <c r="T18" s="51"/>
      <c r="U18" s="51"/>
      <c r="V18" s="67"/>
      <c r="W18" s="67"/>
      <c r="X18" s="102">
        <f>'7月'!AL21</f>
        <v>0</v>
      </c>
      <c r="Y18" s="102">
        <f>'7月'!AM21</f>
        <v>0</v>
      </c>
      <c r="Z18" s="102">
        <f>'7月'!AN21</f>
        <v>0</v>
      </c>
      <c r="AA18" s="102">
        <f>'7月'!AO21</f>
        <v>0</v>
      </c>
      <c r="AB18" s="102">
        <f>'7月'!AP21</f>
        <v>0</v>
      </c>
      <c r="AC18" s="51"/>
      <c r="AD18" s="51"/>
      <c r="AE18" s="67"/>
      <c r="AF18" s="67"/>
      <c r="AG18" s="102">
        <f>'8月'!AL21</f>
        <v>0</v>
      </c>
      <c r="AH18" s="51">
        <f>'8月'!AM21</f>
        <v>0</v>
      </c>
      <c r="AI18" s="51">
        <f>'8月'!AN21</f>
        <v>0</v>
      </c>
      <c r="AJ18" s="51">
        <f>'8月'!AO21</f>
        <v>0</v>
      </c>
      <c r="AK18" s="51">
        <f>'8月'!AP21</f>
        <v>0</v>
      </c>
      <c r="AL18" s="51"/>
      <c r="AM18" s="51"/>
      <c r="AN18" s="76"/>
      <c r="AO18" s="67"/>
      <c r="AP18" s="96"/>
      <c r="AQ18" s="91"/>
    </row>
    <row r="19" spans="2:43" ht="18.649999999999999" customHeight="1" x14ac:dyDescent="0.55000000000000004">
      <c r="B19" s="290"/>
      <c r="C19" s="174"/>
      <c r="D19" s="150"/>
      <c r="E19" s="94" t="s">
        <v>16</v>
      </c>
      <c r="F19" s="54"/>
      <c r="G19" s="54"/>
      <c r="H19" s="54"/>
      <c r="I19" s="54"/>
      <c r="J19" s="54"/>
      <c r="K19" s="53">
        <f>'5月'!AQ22</f>
        <v>114</v>
      </c>
      <c r="L19" s="141">
        <f>'5月'!AR22</f>
        <v>0</v>
      </c>
      <c r="M19" s="90">
        <f>'5月'!AS22</f>
        <v>1</v>
      </c>
      <c r="N19" s="92">
        <f>'5月'!AT22</f>
        <v>1</v>
      </c>
      <c r="O19" s="54"/>
      <c r="P19" s="54"/>
      <c r="Q19" s="54"/>
      <c r="R19" s="54"/>
      <c r="S19" s="54"/>
      <c r="T19" s="53">
        <f>'6月'!AQ22</f>
        <v>126</v>
      </c>
      <c r="U19" s="141">
        <f>'6月'!AR22</f>
        <v>0</v>
      </c>
      <c r="V19" s="90">
        <f>'6月'!AS22</f>
        <v>1</v>
      </c>
      <c r="W19" s="90">
        <f>'6月'!AT22</f>
        <v>1</v>
      </c>
      <c r="X19" s="101"/>
      <c r="Y19" s="54"/>
      <c r="Z19" s="54"/>
      <c r="AA19" s="54"/>
      <c r="AB19" s="54"/>
      <c r="AC19" s="53">
        <f>'7月'!AQ22</f>
        <v>132</v>
      </c>
      <c r="AD19" s="141">
        <f>'7月'!AR22</f>
        <v>0</v>
      </c>
      <c r="AE19" s="90">
        <f>'7月'!AS22</f>
        <v>1</v>
      </c>
      <c r="AF19" s="90">
        <f>'7月'!AT22</f>
        <v>1</v>
      </c>
      <c r="AG19" s="101"/>
      <c r="AH19" s="54"/>
      <c r="AI19" s="54"/>
      <c r="AJ19" s="54"/>
      <c r="AK19" s="54"/>
      <c r="AL19" s="53">
        <f>'8月'!AQ22</f>
        <v>108</v>
      </c>
      <c r="AM19" s="141">
        <f>'8月'!AR22</f>
        <v>0</v>
      </c>
      <c r="AN19" s="77">
        <f>'8月'!AS22</f>
        <v>1</v>
      </c>
      <c r="AO19" s="68">
        <f>'8月'!AT22</f>
        <v>1</v>
      </c>
      <c r="AP19" s="96"/>
      <c r="AQ19" s="91" t="str">
        <f t="shared" si="0"/>
        <v>可</v>
      </c>
    </row>
    <row r="20" spans="2:43" ht="18.649999999999999" customHeight="1" x14ac:dyDescent="0.55000000000000004">
      <c r="B20" s="289">
        <v>6</v>
      </c>
      <c r="C20" s="174" t="str">
        <f>IF('5月'!C20="","",'5月'!C20)</f>
        <v/>
      </c>
      <c r="D20" s="148"/>
      <c r="E20" s="33" t="s">
        <v>2</v>
      </c>
      <c r="F20" s="51">
        <f>'5月'!AL23</f>
        <v>0</v>
      </c>
      <c r="G20" s="51">
        <f>'5月'!AM23</f>
        <v>0</v>
      </c>
      <c r="H20" s="51">
        <f>'5月'!AN23</f>
        <v>0</v>
      </c>
      <c r="I20" s="51">
        <f>'5月'!AO23</f>
        <v>0</v>
      </c>
      <c r="J20" s="51">
        <f>'5月'!AP23</f>
        <v>0</v>
      </c>
      <c r="K20" s="51"/>
      <c r="L20" s="51"/>
      <c r="M20" s="67"/>
      <c r="N20" s="76"/>
      <c r="O20" s="51">
        <f>'6月'!AL23</f>
        <v>0</v>
      </c>
      <c r="P20" s="51">
        <f>'6月'!AM23</f>
        <v>0</v>
      </c>
      <c r="Q20" s="51">
        <f>'6月'!AN23</f>
        <v>0</v>
      </c>
      <c r="R20" s="51">
        <f>'6月'!AO23</f>
        <v>0</v>
      </c>
      <c r="S20" s="51">
        <f>'6月'!AP23</f>
        <v>0</v>
      </c>
      <c r="T20" s="51"/>
      <c r="U20" s="51"/>
      <c r="V20" s="67"/>
      <c r="W20" s="67"/>
      <c r="X20" s="102">
        <f>'7月'!AL23</f>
        <v>0</v>
      </c>
      <c r="Y20" s="102">
        <f>'7月'!AM23</f>
        <v>0</v>
      </c>
      <c r="Z20" s="102">
        <f>'7月'!AN23</f>
        <v>0</v>
      </c>
      <c r="AA20" s="102">
        <f>'7月'!AO23</f>
        <v>0</v>
      </c>
      <c r="AB20" s="102">
        <f>'7月'!AP23</f>
        <v>0</v>
      </c>
      <c r="AC20" s="51"/>
      <c r="AD20" s="51"/>
      <c r="AE20" s="67"/>
      <c r="AF20" s="67"/>
      <c r="AG20" s="102">
        <f>'8月'!AL23</f>
        <v>0</v>
      </c>
      <c r="AH20" s="51">
        <f>'8月'!AM23</f>
        <v>0</v>
      </c>
      <c r="AI20" s="51">
        <f>'8月'!AN23</f>
        <v>0</v>
      </c>
      <c r="AJ20" s="51">
        <f>'8月'!AO23</f>
        <v>0</v>
      </c>
      <c r="AK20" s="51">
        <f>'8月'!AP23</f>
        <v>0</v>
      </c>
      <c r="AL20" s="51"/>
      <c r="AM20" s="51"/>
      <c r="AN20" s="76"/>
      <c r="AO20" s="67"/>
      <c r="AP20" s="96"/>
      <c r="AQ20" s="91"/>
    </row>
    <row r="21" spans="2:43" ht="18.649999999999999" customHeight="1" x14ac:dyDescent="0.55000000000000004">
      <c r="B21" s="290"/>
      <c r="C21" s="174"/>
      <c r="D21" s="150"/>
      <c r="E21" s="31" t="s">
        <v>16</v>
      </c>
      <c r="F21" s="54"/>
      <c r="G21" s="54"/>
      <c r="H21" s="54"/>
      <c r="I21" s="54"/>
      <c r="J21" s="54"/>
      <c r="K21" s="53">
        <f>'5月'!AQ24</f>
        <v>114</v>
      </c>
      <c r="L21" s="141">
        <f>'5月'!AR24</f>
        <v>0</v>
      </c>
      <c r="M21" s="90">
        <f>'5月'!AS24</f>
        <v>1</v>
      </c>
      <c r="N21" s="92">
        <f>'5月'!AT24</f>
        <v>1</v>
      </c>
      <c r="O21" s="54"/>
      <c r="P21" s="54"/>
      <c r="Q21" s="54"/>
      <c r="R21" s="54"/>
      <c r="S21" s="54"/>
      <c r="T21" s="53">
        <f>'6月'!AQ24</f>
        <v>126</v>
      </c>
      <c r="U21" s="141">
        <f>'6月'!AR24</f>
        <v>0</v>
      </c>
      <c r="V21" s="90">
        <f>'6月'!AS24</f>
        <v>1</v>
      </c>
      <c r="W21" s="90">
        <f>'6月'!AT24</f>
        <v>1</v>
      </c>
      <c r="X21" s="101"/>
      <c r="Y21" s="54"/>
      <c r="Z21" s="54"/>
      <c r="AA21" s="54"/>
      <c r="AB21" s="54"/>
      <c r="AC21" s="53">
        <f>'7月'!AQ24</f>
        <v>132</v>
      </c>
      <c r="AD21" s="141">
        <f>'7月'!AR24</f>
        <v>0</v>
      </c>
      <c r="AE21" s="90">
        <f>'7月'!AS24</f>
        <v>1</v>
      </c>
      <c r="AF21" s="90">
        <f>'7月'!AT24</f>
        <v>1</v>
      </c>
      <c r="AG21" s="101"/>
      <c r="AH21" s="54"/>
      <c r="AI21" s="54"/>
      <c r="AJ21" s="54"/>
      <c r="AK21" s="54"/>
      <c r="AL21" s="53">
        <f>'8月'!AQ24</f>
        <v>108</v>
      </c>
      <c r="AM21" s="141">
        <f>'8月'!AR24</f>
        <v>0</v>
      </c>
      <c r="AN21" s="77">
        <f>'8月'!AS24</f>
        <v>1</v>
      </c>
      <c r="AO21" s="68">
        <f>'8月'!AT24</f>
        <v>1</v>
      </c>
      <c r="AP21" s="96"/>
      <c r="AQ21" s="91" t="str">
        <f t="shared" si="0"/>
        <v>可</v>
      </c>
    </row>
    <row r="22" spans="2:43" ht="18.649999999999999" customHeight="1" x14ac:dyDescent="0.55000000000000004">
      <c r="B22" s="289">
        <v>7</v>
      </c>
      <c r="C22" s="174" t="str">
        <f>IF('5月'!C22="","",'5月'!C22)</f>
        <v/>
      </c>
      <c r="D22" s="148"/>
      <c r="E22" s="93" t="s">
        <v>2</v>
      </c>
      <c r="F22" s="51">
        <f>'5月'!AL25</f>
        <v>0</v>
      </c>
      <c r="G22" s="51">
        <f>'5月'!AM25</f>
        <v>0</v>
      </c>
      <c r="H22" s="51">
        <f>'5月'!AN25</f>
        <v>0</v>
      </c>
      <c r="I22" s="51">
        <f>'5月'!AO25</f>
        <v>0</v>
      </c>
      <c r="J22" s="51">
        <f>'5月'!AP25</f>
        <v>0</v>
      </c>
      <c r="K22" s="51"/>
      <c r="L22" s="51"/>
      <c r="M22" s="67"/>
      <c r="N22" s="76"/>
      <c r="O22" s="51">
        <f>'6月'!AL25</f>
        <v>0</v>
      </c>
      <c r="P22" s="51">
        <f>'6月'!AM25</f>
        <v>0</v>
      </c>
      <c r="Q22" s="51">
        <f>'6月'!AN25</f>
        <v>0</v>
      </c>
      <c r="R22" s="51">
        <f>'6月'!AO25</f>
        <v>0</v>
      </c>
      <c r="S22" s="51">
        <f>'6月'!AP25</f>
        <v>0</v>
      </c>
      <c r="T22" s="51"/>
      <c r="U22" s="51"/>
      <c r="V22" s="67"/>
      <c r="W22" s="67"/>
      <c r="X22" s="102">
        <f>'7月'!AL25</f>
        <v>0</v>
      </c>
      <c r="Y22" s="102">
        <f>'7月'!AM25</f>
        <v>0</v>
      </c>
      <c r="Z22" s="102">
        <f>'7月'!AN25</f>
        <v>0</v>
      </c>
      <c r="AA22" s="102">
        <f>'7月'!AO25</f>
        <v>0</v>
      </c>
      <c r="AB22" s="102">
        <f>'7月'!AP25</f>
        <v>0</v>
      </c>
      <c r="AC22" s="51"/>
      <c r="AD22" s="51"/>
      <c r="AE22" s="67"/>
      <c r="AF22" s="67"/>
      <c r="AG22" s="102">
        <f>'8月'!AL25</f>
        <v>0</v>
      </c>
      <c r="AH22" s="51">
        <f>'8月'!AM25</f>
        <v>0</v>
      </c>
      <c r="AI22" s="51">
        <f>'8月'!AN25</f>
        <v>0</v>
      </c>
      <c r="AJ22" s="51">
        <f>'8月'!AO25</f>
        <v>0</v>
      </c>
      <c r="AK22" s="51">
        <f>'8月'!AP25</f>
        <v>0</v>
      </c>
      <c r="AL22" s="51"/>
      <c r="AM22" s="51"/>
      <c r="AN22" s="76"/>
      <c r="AO22" s="67"/>
      <c r="AP22" s="96"/>
      <c r="AQ22" s="91"/>
    </row>
    <row r="23" spans="2:43" ht="18.649999999999999" customHeight="1" x14ac:dyDescent="0.55000000000000004">
      <c r="B23" s="290"/>
      <c r="C23" s="174"/>
      <c r="D23" s="150"/>
      <c r="E23" s="94" t="s">
        <v>16</v>
      </c>
      <c r="F23" s="54"/>
      <c r="G23" s="54"/>
      <c r="H23" s="54"/>
      <c r="I23" s="54"/>
      <c r="J23" s="54"/>
      <c r="K23" s="53">
        <f>'5月'!AQ26</f>
        <v>114</v>
      </c>
      <c r="L23" s="141">
        <f>'5月'!AR26</f>
        <v>0</v>
      </c>
      <c r="M23" s="90">
        <f>'5月'!AS26</f>
        <v>1</v>
      </c>
      <c r="N23" s="92">
        <f>'5月'!AT26</f>
        <v>1</v>
      </c>
      <c r="O23" s="54"/>
      <c r="P23" s="54"/>
      <c r="Q23" s="54"/>
      <c r="R23" s="54"/>
      <c r="S23" s="54"/>
      <c r="T23" s="53">
        <f>'6月'!AQ26</f>
        <v>126</v>
      </c>
      <c r="U23" s="141">
        <f>'6月'!AR26</f>
        <v>0</v>
      </c>
      <c r="V23" s="90">
        <f>'6月'!AS26</f>
        <v>1</v>
      </c>
      <c r="W23" s="90">
        <f>'6月'!AT26</f>
        <v>1</v>
      </c>
      <c r="X23" s="101"/>
      <c r="Y23" s="54"/>
      <c r="Z23" s="54"/>
      <c r="AA23" s="54"/>
      <c r="AB23" s="54"/>
      <c r="AC23" s="53">
        <f>'7月'!AQ26</f>
        <v>132</v>
      </c>
      <c r="AD23" s="141">
        <f>'7月'!AR26</f>
        <v>0</v>
      </c>
      <c r="AE23" s="90">
        <f>'7月'!AS26</f>
        <v>1</v>
      </c>
      <c r="AF23" s="90">
        <f>'7月'!AT26</f>
        <v>1</v>
      </c>
      <c r="AG23" s="101"/>
      <c r="AH23" s="54"/>
      <c r="AI23" s="54"/>
      <c r="AJ23" s="54"/>
      <c r="AK23" s="54"/>
      <c r="AL23" s="53">
        <f>'8月'!AQ26</f>
        <v>108</v>
      </c>
      <c r="AM23" s="141">
        <f>'8月'!AR26</f>
        <v>0</v>
      </c>
      <c r="AN23" s="77">
        <f>'8月'!AS26</f>
        <v>1</v>
      </c>
      <c r="AO23" s="68">
        <f>'8月'!AT26</f>
        <v>1</v>
      </c>
      <c r="AP23" s="96"/>
      <c r="AQ23" s="91" t="str">
        <f t="shared" si="0"/>
        <v>可</v>
      </c>
    </row>
    <row r="24" spans="2:43" ht="18.649999999999999" customHeight="1" x14ac:dyDescent="0.55000000000000004">
      <c r="B24" s="289">
        <v>8</v>
      </c>
      <c r="C24" s="174" t="str">
        <f>IF('5月'!C24="","",'5月'!C24)</f>
        <v/>
      </c>
      <c r="D24" s="148"/>
      <c r="E24" s="33" t="s">
        <v>2</v>
      </c>
      <c r="F24" s="51">
        <f>'5月'!AL27</f>
        <v>0</v>
      </c>
      <c r="G24" s="51">
        <f>'5月'!AM27</f>
        <v>0</v>
      </c>
      <c r="H24" s="51">
        <f>'5月'!AN27</f>
        <v>0</v>
      </c>
      <c r="I24" s="51">
        <f>'5月'!AO27</f>
        <v>0</v>
      </c>
      <c r="J24" s="51">
        <f>'5月'!AP27</f>
        <v>0</v>
      </c>
      <c r="K24" s="51"/>
      <c r="L24" s="51"/>
      <c r="M24" s="67"/>
      <c r="N24" s="76"/>
      <c r="O24" s="51">
        <f>'6月'!AL27</f>
        <v>0</v>
      </c>
      <c r="P24" s="51">
        <f>'6月'!AM27</f>
        <v>0</v>
      </c>
      <c r="Q24" s="51">
        <f>'6月'!AN27</f>
        <v>0</v>
      </c>
      <c r="R24" s="51">
        <f>'6月'!AO27</f>
        <v>0</v>
      </c>
      <c r="S24" s="51">
        <f>'6月'!AP27</f>
        <v>0</v>
      </c>
      <c r="T24" s="51"/>
      <c r="U24" s="51"/>
      <c r="V24" s="67"/>
      <c r="W24" s="67"/>
      <c r="X24" s="102">
        <f>'7月'!AL27</f>
        <v>0</v>
      </c>
      <c r="Y24" s="102">
        <f>'7月'!AM27</f>
        <v>0</v>
      </c>
      <c r="Z24" s="102">
        <f>'7月'!AN27</f>
        <v>0</v>
      </c>
      <c r="AA24" s="102">
        <f>'7月'!AO27</f>
        <v>0</v>
      </c>
      <c r="AB24" s="102">
        <f>'7月'!AP27</f>
        <v>0</v>
      </c>
      <c r="AC24" s="51"/>
      <c r="AD24" s="51"/>
      <c r="AE24" s="67"/>
      <c r="AF24" s="67"/>
      <c r="AG24" s="102">
        <f>'8月'!AL27</f>
        <v>0</v>
      </c>
      <c r="AH24" s="51">
        <f>'8月'!AM27</f>
        <v>0</v>
      </c>
      <c r="AI24" s="51">
        <f>'8月'!AN27</f>
        <v>0</v>
      </c>
      <c r="AJ24" s="51">
        <f>'8月'!AO27</f>
        <v>0</v>
      </c>
      <c r="AK24" s="51">
        <f>'8月'!AP27</f>
        <v>0</v>
      </c>
      <c r="AL24" s="51"/>
      <c r="AM24" s="51"/>
      <c r="AN24" s="76"/>
      <c r="AO24" s="67"/>
      <c r="AP24" s="96"/>
      <c r="AQ24" s="91"/>
    </row>
    <row r="25" spans="2:43" ht="18.649999999999999" customHeight="1" x14ac:dyDescent="0.55000000000000004">
      <c r="B25" s="290"/>
      <c r="C25" s="174"/>
      <c r="D25" s="150"/>
      <c r="E25" s="31" t="s">
        <v>16</v>
      </c>
      <c r="F25" s="54"/>
      <c r="G25" s="54"/>
      <c r="H25" s="54"/>
      <c r="I25" s="54"/>
      <c r="J25" s="54"/>
      <c r="K25" s="53">
        <f>'5月'!AQ28</f>
        <v>114</v>
      </c>
      <c r="L25" s="141">
        <f>'5月'!AR28</f>
        <v>0</v>
      </c>
      <c r="M25" s="90">
        <f>'5月'!AS28</f>
        <v>1</v>
      </c>
      <c r="N25" s="92">
        <f>'5月'!AT28</f>
        <v>1</v>
      </c>
      <c r="O25" s="54"/>
      <c r="P25" s="54"/>
      <c r="Q25" s="54"/>
      <c r="R25" s="54"/>
      <c r="S25" s="54"/>
      <c r="T25" s="53">
        <f>'6月'!AQ28</f>
        <v>126</v>
      </c>
      <c r="U25" s="141">
        <f>'6月'!AR28</f>
        <v>0</v>
      </c>
      <c r="V25" s="90">
        <f>'6月'!AS28</f>
        <v>1</v>
      </c>
      <c r="W25" s="90">
        <f>'6月'!AT28</f>
        <v>1</v>
      </c>
      <c r="X25" s="101"/>
      <c r="Y25" s="54"/>
      <c r="Z25" s="54"/>
      <c r="AA25" s="54"/>
      <c r="AB25" s="54"/>
      <c r="AC25" s="53">
        <f>'7月'!AQ28</f>
        <v>132</v>
      </c>
      <c r="AD25" s="141">
        <f>'7月'!AR28</f>
        <v>0</v>
      </c>
      <c r="AE25" s="90">
        <f>'7月'!AS28</f>
        <v>1</v>
      </c>
      <c r="AF25" s="90">
        <f>'7月'!AT28</f>
        <v>1</v>
      </c>
      <c r="AG25" s="101"/>
      <c r="AH25" s="54"/>
      <c r="AI25" s="54"/>
      <c r="AJ25" s="54"/>
      <c r="AK25" s="54"/>
      <c r="AL25" s="53">
        <f>'8月'!AQ28</f>
        <v>108</v>
      </c>
      <c r="AM25" s="141">
        <f>'8月'!AR28</f>
        <v>0</v>
      </c>
      <c r="AN25" s="77">
        <f>'8月'!AS28</f>
        <v>1</v>
      </c>
      <c r="AO25" s="68">
        <f>'8月'!AT28</f>
        <v>1</v>
      </c>
      <c r="AP25" s="96"/>
      <c r="AQ25" s="91" t="str">
        <f t="shared" si="0"/>
        <v>可</v>
      </c>
    </row>
    <row r="26" spans="2:43" ht="18.649999999999999" customHeight="1" x14ac:dyDescent="0.55000000000000004">
      <c r="B26" s="289">
        <v>9</v>
      </c>
      <c r="C26" s="174" t="str">
        <f>IF('5月'!C26="","",'5月'!C26)</f>
        <v/>
      </c>
      <c r="D26" s="148"/>
      <c r="E26" s="93" t="s">
        <v>2</v>
      </c>
      <c r="F26" s="51">
        <f>'5月'!AL29</f>
        <v>0</v>
      </c>
      <c r="G26" s="51">
        <f>'5月'!AM29</f>
        <v>0</v>
      </c>
      <c r="H26" s="51">
        <f>'5月'!AN29</f>
        <v>0</v>
      </c>
      <c r="I26" s="51">
        <f>'5月'!AO29</f>
        <v>0</v>
      </c>
      <c r="J26" s="51">
        <f>'5月'!AP29</f>
        <v>0</v>
      </c>
      <c r="K26" s="51"/>
      <c r="L26" s="51"/>
      <c r="M26" s="67"/>
      <c r="N26" s="76"/>
      <c r="O26" s="51">
        <f>'6月'!AL29</f>
        <v>0</v>
      </c>
      <c r="P26" s="51">
        <f>'6月'!AM29</f>
        <v>0</v>
      </c>
      <c r="Q26" s="51">
        <f>'6月'!AN29</f>
        <v>0</v>
      </c>
      <c r="R26" s="51">
        <f>'6月'!AO29</f>
        <v>0</v>
      </c>
      <c r="S26" s="51">
        <f>'6月'!AP29</f>
        <v>0</v>
      </c>
      <c r="T26" s="51"/>
      <c r="U26" s="51"/>
      <c r="V26" s="67"/>
      <c r="W26" s="67"/>
      <c r="X26" s="102">
        <f>'7月'!AL29</f>
        <v>0</v>
      </c>
      <c r="Y26" s="102">
        <f>'7月'!AM29</f>
        <v>0</v>
      </c>
      <c r="Z26" s="102">
        <f>'7月'!AN29</f>
        <v>0</v>
      </c>
      <c r="AA26" s="102">
        <f>'7月'!AO29</f>
        <v>0</v>
      </c>
      <c r="AB26" s="102">
        <f>'7月'!AP29</f>
        <v>0</v>
      </c>
      <c r="AC26" s="51"/>
      <c r="AD26" s="51"/>
      <c r="AE26" s="67"/>
      <c r="AF26" s="67"/>
      <c r="AG26" s="102">
        <f>'8月'!AL29</f>
        <v>0</v>
      </c>
      <c r="AH26" s="51">
        <f>'8月'!AM29</f>
        <v>0</v>
      </c>
      <c r="AI26" s="51">
        <f>'8月'!AN29</f>
        <v>0</v>
      </c>
      <c r="AJ26" s="51">
        <f>'8月'!AO29</f>
        <v>0</v>
      </c>
      <c r="AK26" s="51">
        <f>'8月'!AP29</f>
        <v>0</v>
      </c>
      <c r="AL26" s="51"/>
      <c r="AM26" s="51"/>
      <c r="AN26" s="76"/>
      <c r="AO26" s="67"/>
      <c r="AP26" s="96"/>
      <c r="AQ26" s="91"/>
    </row>
    <row r="27" spans="2:43" ht="18.649999999999999" customHeight="1" x14ac:dyDescent="0.55000000000000004">
      <c r="B27" s="290"/>
      <c r="C27" s="174"/>
      <c r="D27" s="150"/>
      <c r="E27" s="94" t="s">
        <v>16</v>
      </c>
      <c r="F27" s="54"/>
      <c r="G27" s="54"/>
      <c r="H27" s="54"/>
      <c r="I27" s="54"/>
      <c r="J27" s="54"/>
      <c r="K27" s="53">
        <f>'5月'!AQ30</f>
        <v>114</v>
      </c>
      <c r="L27" s="141">
        <f>'5月'!AR30</f>
        <v>0</v>
      </c>
      <c r="M27" s="90">
        <f>'5月'!AS30</f>
        <v>1</v>
      </c>
      <c r="N27" s="92">
        <f>'5月'!AT30</f>
        <v>1</v>
      </c>
      <c r="O27" s="54"/>
      <c r="P27" s="54"/>
      <c r="Q27" s="54"/>
      <c r="R27" s="54"/>
      <c r="S27" s="54"/>
      <c r="T27" s="53">
        <f>'6月'!AQ30</f>
        <v>126</v>
      </c>
      <c r="U27" s="141">
        <f>'6月'!AR30</f>
        <v>0</v>
      </c>
      <c r="V27" s="90">
        <f>'6月'!AS30</f>
        <v>1</v>
      </c>
      <c r="W27" s="90">
        <f>'6月'!AT30</f>
        <v>1</v>
      </c>
      <c r="X27" s="101"/>
      <c r="Y27" s="54"/>
      <c r="Z27" s="54"/>
      <c r="AA27" s="54"/>
      <c r="AB27" s="54"/>
      <c r="AC27" s="53">
        <f>'7月'!AQ30</f>
        <v>132</v>
      </c>
      <c r="AD27" s="141">
        <f>'7月'!AR30</f>
        <v>0</v>
      </c>
      <c r="AE27" s="90">
        <f>'7月'!AS30</f>
        <v>1</v>
      </c>
      <c r="AF27" s="90">
        <f>'7月'!AT30</f>
        <v>1</v>
      </c>
      <c r="AG27" s="101"/>
      <c r="AH27" s="54"/>
      <c r="AI27" s="54"/>
      <c r="AJ27" s="54"/>
      <c r="AK27" s="54"/>
      <c r="AL27" s="53">
        <f>'8月'!AQ30</f>
        <v>108</v>
      </c>
      <c r="AM27" s="141">
        <f>'8月'!AR30</f>
        <v>0</v>
      </c>
      <c r="AN27" s="77">
        <f>'8月'!AS30</f>
        <v>1</v>
      </c>
      <c r="AO27" s="68">
        <f>'8月'!AT30</f>
        <v>1</v>
      </c>
      <c r="AP27" s="96"/>
      <c r="AQ27" s="91" t="str">
        <f t="shared" si="0"/>
        <v>可</v>
      </c>
    </row>
    <row r="28" spans="2:43" ht="18.649999999999999" customHeight="1" x14ac:dyDescent="0.55000000000000004">
      <c r="B28" s="289">
        <v>10</v>
      </c>
      <c r="C28" s="174" t="str">
        <f>IF('5月'!C28="","",'5月'!C28)</f>
        <v/>
      </c>
      <c r="D28" s="148"/>
      <c r="E28" s="33" t="s">
        <v>2</v>
      </c>
      <c r="F28" s="51">
        <f>'5月'!AL31</f>
        <v>0</v>
      </c>
      <c r="G28" s="51">
        <f>'5月'!AM31</f>
        <v>0</v>
      </c>
      <c r="H28" s="51">
        <f>'5月'!AN31</f>
        <v>0</v>
      </c>
      <c r="I28" s="51">
        <f>'5月'!AO31</f>
        <v>0</v>
      </c>
      <c r="J28" s="51">
        <f>'5月'!AP31</f>
        <v>0</v>
      </c>
      <c r="K28" s="51"/>
      <c r="L28" s="51"/>
      <c r="M28" s="67"/>
      <c r="N28" s="76"/>
      <c r="O28" s="51">
        <f>'6月'!AL31</f>
        <v>0</v>
      </c>
      <c r="P28" s="51">
        <f>'6月'!AM31</f>
        <v>0</v>
      </c>
      <c r="Q28" s="51">
        <f>'6月'!AN31</f>
        <v>0</v>
      </c>
      <c r="R28" s="51">
        <f>'6月'!AO31</f>
        <v>0</v>
      </c>
      <c r="S28" s="51">
        <f>'6月'!AP31</f>
        <v>0</v>
      </c>
      <c r="T28" s="51"/>
      <c r="U28" s="51"/>
      <c r="V28" s="67"/>
      <c r="W28" s="67"/>
      <c r="X28" s="102">
        <f>'7月'!AL31</f>
        <v>0</v>
      </c>
      <c r="Y28" s="102">
        <f>'7月'!AM31</f>
        <v>0</v>
      </c>
      <c r="Z28" s="102">
        <f>'7月'!AN31</f>
        <v>0</v>
      </c>
      <c r="AA28" s="102">
        <f>'7月'!AO31</f>
        <v>0</v>
      </c>
      <c r="AB28" s="102">
        <f>'7月'!AP31</f>
        <v>0</v>
      </c>
      <c r="AC28" s="51"/>
      <c r="AD28" s="51"/>
      <c r="AE28" s="67"/>
      <c r="AF28" s="67"/>
      <c r="AG28" s="102">
        <f>'8月'!AL31</f>
        <v>0</v>
      </c>
      <c r="AH28" s="51">
        <f>'8月'!AM31</f>
        <v>0</v>
      </c>
      <c r="AI28" s="51">
        <f>'8月'!AN31</f>
        <v>0</v>
      </c>
      <c r="AJ28" s="51">
        <f>'8月'!AO31</f>
        <v>0</v>
      </c>
      <c r="AK28" s="51">
        <f>'8月'!AP31</f>
        <v>0</v>
      </c>
      <c r="AL28" s="51"/>
      <c r="AM28" s="51"/>
      <c r="AN28" s="76"/>
      <c r="AO28" s="67"/>
      <c r="AP28" s="96"/>
      <c r="AQ28" s="91"/>
    </row>
    <row r="29" spans="2:43" ht="18.649999999999999" customHeight="1" x14ac:dyDescent="0.55000000000000004">
      <c r="B29" s="290"/>
      <c r="C29" s="174"/>
      <c r="D29" s="150"/>
      <c r="E29" s="31" t="s">
        <v>16</v>
      </c>
      <c r="F29" s="54"/>
      <c r="G29" s="54"/>
      <c r="H29" s="54"/>
      <c r="I29" s="54"/>
      <c r="J29" s="54"/>
      <c r="K29" s="53">
        <f>'5月'!AQ32</f>
        <v>114</v>
      </c>
      <c r="L29" s="141">
        <f>'5月'!AR32</f>
        <v>0</v>
      </c>
      <c r="M29" s="90">
        <f>'5月'!AS32</f>
        <v>1</v>
      </c>
      <c r="N29" s="92">
        <f>'5月'!AT32</f>
        <v>1</v>
      </c>
      <c r="O29" s="54"/>
      <c r="P29" s="54"/>
      <c r="Q29" s="54"/>
      <c r="R29" s="54"/>
      <c r="S29" s="54"/>
      <c r="T29" s="53">
        <f>'6月'!AQ32</f>
        <v>126</v>
      </c>
      <c r="U29" s="141">
        <f>'6月'!AR32</f>
        <v>0</v>
      </c>
      <c r="V29" s="90">
        <f>'6月'!AS32</f>
        <v>1</v>
      </c>
      <c r="W29" s="90">
        <f>'6月'!AT32</f>
        <v>1</v>
      </c>
      <c r="X29" s="101"/>
      <c r="Y29" s="54"/>
      <c r="Z29" s="54"/>
      <c r="AA29" s="54"/>
      <c r="AB29" s="54"/>
      <c r="AC29" s="53">
        <f>'7月'!AQ32</f>
        <v>132</v>
      </c>
      <c r="AD29" s="141">
        <f>'7月'!AR32</f>
        <v>0</v>
      </c>
      <c r="AE29" s="90">
        <f>'7月'!AS32</f>
        <v>1</v>
      </c>
      <c r="AF29" s="90">
        <f>'7月'!AT32</f>
        <v>1</v>
      </c>
      <c r="AG29" s="101"/>
      <c r="AH29" s="54"/>
      <c r="AI29" s="54"/>
      <c r="AJ29" s="54"/>
      <c r="AK29" s="54"/>
      <c r="AL29" s="53">
        <f>'8月'!AQ32</f>
        <v>108</v>
      </c>
      <c r="AM29" s="141">
        <f>'8月'!AR32</f>
        <v>0</v>
      </c>
      <c r="AN29" s="77">
        <f>'8月'!AS32</f>
        <v>1</v>
      </c>
      <c r="AO29" s="68">
        <f>'8月'!AT32</f>
        <v>1</v>
      </c>
      <c r="AP29" s="96"/>
      <c r="AQ29" s="91" t="str">
        <f t="shared" si="0"/>
        <v>可</v>
      </c>
    </row>
    <row r="30" spans="2:43" ht="18.649999999999999" customHeight="1" x14ac:dyDescent="0.55000000000000004">
      <c r="B30" s="289">
        <v>11</v>
      </c>
      <c r="C30" s="174" t="str">
        <f>IF('5月'!C30="","",'5月'!C30)</f>
        <v/>
      </c>
      <c r="D30" s="148"/>
      <c r="E30" s="93" t="s">
        <v>2</v>
      </c>
      <c r="F30" s="51">
        <f>'5月'!AL33</f>
        <v>0</v>
      </c>
      <c r="G30" s="51">
        <f>'5月'!AM33</f>
        <v>0</v>
      </c>
      <c r="H30" s="51">
        <f>'5月'!AN33</f>
        <v>0</v>
      </c>
      <c r="I30" s="51">
        <f>'5月'!AO33</f>
        <v>0</v>
      </c>
      <c r="J30" s="51">
        <f>'5月'!AP33</f>
        <v>0</v>
      </c>
      <c r="K30" s="51"/>
      <c r="L30" s="51"/>
      <c r="M30" s="67"/>
      <c r="N30" s="76"/>
      <c r="O30" s="51">
        <f>'6月'!AL33</f>
        <v>0</v>
      </c>
      <c r="P30" s="51">
        <f>'6月'!AM33</f>
        <v>0</v>
      </c>
      <c r="Q30" s="51">
        <f>'6月'!AN33</f>
        <v>0</v>
      </c>
      <c r="R30" s="51">
        <f>'6月'!AO33</f>
        <v>0</v>
      </c>
      <c r="S30" s="51">
        <f>'6月'!AP33</f>
        <v>0</v>
      </c>
      <c r="T30" s="51"/>
      <c r="U30" s="51"/>
      <c r="V30" s="67"/>
      <c r="W30" s="67"/>
      <c r="X30" s="102">
        <f>'7月'!AL33</f>
        <v>0</v>
      </c>
      <c r="Y30" s="102">
        <f>'7月'!AM33</f>
        <v>0</v>
      </c>
      <c r="Z30" s="102">
        <f>'7月'!AN33</f>
        <v>0</v>
      </c>
      <c r="AA30" s="102">
        <f>'7月'!AO33</f>
        <v>0</v>
      </c>
      <c r="AB30" s="102">
        <f>'7月'!AP33</f>
        <v>0</v>
      </c>
      <c r="AC30" s="51"/>
      <c r="AD30" s="51"/>
      <c r="AE30" s="67"/>
      <c r="AF30" s="67"/>
      <c r="AG30" s="102">
        <f>'8月'!AL33</f>
        <v>0</v>
      </c>
      <c r="AH30" s="51">
        <f>'8月'!AM33</f>
        <v>0</v>
      </c>
      <c r="AI30" s="51">
        <f>'8月'!AN33</f>
        <v>0</v>
      </c>
      <c r="AJ30" s="51">
        <f>'8月'!AO33</f>
        <v>0</v>
      </c>
      <c r="AK30" s="51">
        <f>'8月'!AP33</f>
        <v>0</v>
      </c>
      <c r="AL30" s="51"/>
      <c r="AM30" s="51"/>
      <c r="AN30" s="76"/>
      <c r="AO30" s="67"/>
      <c r="AP30" s="96"/>
      <c r="AQ30" s="91"/>
    </row>
    <row r="31" spans="2:43" ht="18.649999999999999" customHeight="1" x14ac:dyDescent="0.55000000000000004">
      <c r="B31" s="290"/>
      <c r="C31" s="174"/>
      <c r="D31" s="150"/>
      <c r="E31" s="94" t="s">
        <v>16</v>
      </c>
      <c r="F31" s="54"/>
      <c r="G31" s="54"/>
      <c r="H31" s="54"/>
      <c r="I31" s="54"/>
      <c r="J31" s="54"/>
      <c r="K31" s="53">
        <f>'5月'!AQ34</f>
        <v>114</v>
      </c>
      <c r="L31" s="141">
        <f>'5月'!AR34</f>
        <v>0</v>
      </c>
      <c r="M31" s="90">
        <f>'5月'!AS34</f>
        <v>1</v>
      </c>
      <c r="N31" s="92">
        <f>'5月'!AT34</f>
        <v>1</v>
      </c>
      <c r="O31" s="54"/>
      <c r="P31" s="54"/>
      <c r="Q31" s="54"/>
      <c r="R31" s="54"/>
      <c r="S31" s="54"/>
      <c r="T31" s="53">
        <f>'6月'!AQ34</f>
        <v>126</v>
      </c>
      <c r="U31" s="141">
        <f>'6月'!AR34</f>
        <v>0</v>
      </c>
      <c r="V31" s="90">
        <f>'6月'!AS34</f>
        <v>1</v>
      </c>
      <c r="W31" s="90">
        <f>'6月'!AT34</f>
        <v>1</v>
      </c>
      <c r="X31" s="101"/>
      <c r="Y31" s="54"/>
      <c r="Z31" s="54"/>
      <c r="AA31" s="54"/>
      <c r="AB31" s="54"/>
      <c r="AC31" s="53">
        <f>'7月'!AQ34</f>
        <v>132</v>
      </c>
      <c r="AD31" s="141">
        <f>'7月'!AR34</f>
        <v>0</v>
      </c>
      <c r="AE31" s="90">
        <f>'7月'!AS34</f>
        <v>1</v>
      </c>
      <c r="AF31" s="90">
        <f>'7月'!AT34</f>
        <v>1</v>
      </c>
      <c r="AG31" s="101"/>
      <c r="AH31" s="54"/>
      <c r="AI31" s="54"/>
      <c r="AJ31" s="54"/>
      <c r="AK31" s="54"/>
      <c r="AL31" s="53">
        <f>'8月'!AQ34</f>
        <v>108</v>
      </c>
      <c r="AM31" s="141">
        <f>'8月'!AR34</f>
        <v>0</v>
      </c>
      <c r="AN31" s="77">
        <f>'8月'!AS34</f>
        <v>1</v>
      </c>
      <c r="AO31" s="68">
        <f>'8月'!AT34</f>
        <v>1</v>
      </c>
      <c r="AP31" s="96"/>
      <c r="AQ31" s="91" t="str">
        <f t="shared" si="0"/>
        <v>可</v>
      </c>
    </row>
    <row r="32" spans="2:43" ht="18.649999999999999" customHeight="1" x14ac:dyDescent="0.55000000000000004">
      <c r="B32" s="289">
        <v>12</v>
      </c>
      <c r="C32" s="174" t="str">
        <f>IF('5月'!C32="","",'5月'!C32)</f>
        <v/>
      </c>
      <c r="D32" s="148"/>
      <c r="E32" s="33" t="s">
        <v>2</v>
      </c>
      <c r="F32" s="51">
        <f>'5月'!AL35</f>
        <v>0</v>
      </c>
      <c r="G32" s="51">
        <f>'5月'!AM35</f>
        <v>0</v>
      </c>
      <c r="H32" s="51">
        <f>'5月'!AN35</f>
        <v>0</v>
      </c>
      <c r="I32" s="51">
        <f>'5月'!AO35</f>
        <v>0</v>
      </c>
      <c r="J32" s="51">
        <f>'5月'!AP35</f>
        <v>0</v>
      </c>
      <c r="K32" s="51"/>
      <c r="L32" s="51"/>
      <c r="M32" s="67"/>
      <c r="N32" s="76"/>
      <c r="O32" s="51">
        <f>'6月'!AL35</f>
        <v>0</v>
      </c>
      <c r="P32" s="51">
        <f>'6月'!AM35</f>
        <v>0</v>
      </c>
      <c r="Q32" s="51">
        <f>'6月'!AN35</f>
        <v>0</v>
      </c>
      <c r="R32" s="51">
        <f>'6月'!AO35</f>
        <v>0</v>
      </c>
      <c r="S32" s="51">
        <f>'6月'!AP35</f>
        <v>0</v>
      </c>
      <c r="T32" s="51"/>
      <c r="U32" s="51"/>
      <c r="V32" s="67"/>
      <c r="W32" s="67"/>
      <c r="X32" s="102">
        <f>'7月'!AL35</f>
        <v>0</v>
      </c>
      <c r="Y32" s="102">
        <f>'7月'!AM35</f>
        <v>0</v>
      </c>
      <c r="Z32" s="102">
        <f>'7月'!AN35</f>
        <v>0</v>
      </c>
      <c r="AA32" s="102">
        <f>'7月'!AO35</f>
        <v>0</v>
      </c>
      <c r="AB32" s="102">
        <f>'7月'!AP35</f>
        <v>0</v>
      </c>
      <c r="AC32" s="51"/>
      <c r="AD32" s="51"/>
      <c r="AE32" s="67"/>
      <c r="AF32" s="67"/>
      <c r="AG32" s="102">
        <f>'8月'!AL35</f>
        <v>0</v>
      </c>
      <c r="AH32" s="51">
        <f>'8月'!AM35</f>
        <v>0</v>
      </c>
      <c r="AI32" s="51">
        <f>'8月'!AN35</f>
        <v>0</v>
      </c>
      <c r="AJ32" s="51">
        <f>'8月'!AO35</f>
        <v>0</v>
      </c>
      <c r="AK32" s="51">
        <f>'8月'!AP35</f>
        <v>0</v>
      </c>
      <c r="AL32" s="51"/>
      <c r="AM32" s="51"/>
      <c r="AN32" s="76"/>
      <c r="AO32" s="67"/>
      <c r="AP32" s="96"/>
      <c r="AQ32" s="91"/>
    </row>
    <row r="33" spans="2:43" ht="18.649999999999999" customHeight="1" x14ac:dyDescent="0.55000000000000004">
      <c r="B33" s="290"/>
      <c r="C33" s="174"/>
      <c r="D33" s="150"/>
      <c r="E33" s="31" t="s">
        <v>16</v>
      </c>
      <c r="F33" s="54"/>
      <c r="G33" s="54"/>
      <c r="H33" s="54"/>
      <c r="I33" s="54"/>
      <c r="J33" s="54"/>
      <c r="K33" s="53">
        <f>'5月'!AQ36</f>
        <v>114</v>
      </c>
      <c r="L33" s="141">
        <f>'5月'!AR36</f>
        <v>0</v>
      </c>
      <c r="M33" s="90">
        <f>'5月'!AS36</f>
        <v>1</v>
      </c>
      <c r="N33" s="92">
        <f>'5月'!AT36</f>
        <v>1</v>
      </c>
      <c r="O33" s="54"/>
      <c r="P33" s="54"/>
      <c r="Q33" s="54"/>
      <c r="R33" s="54"/>
      <c r="S33" s="54"/>
      <c r="T33" s="53">
        <f>'6月'!AQ36</f>
        <v>126</v>
      </c>
      <c r="U33" s="141">
        <f>'6月'!AR36</f>
        <v>0</v>
      </c>
      <c r="V33" s="90">
        <f>'6月'!AS36</f>
        <v>1</v>
      </c>
      <c r="W33" s="90">
        <f>'6月'!AT36</f>
        <v>1</v>
      </c>
      <c r="X33" s="101"/>
      <c r="Y33" s="54"/>
      <c r="Z33" s="54"/>
      <c r="AA33" s="54"/>
      <c r="AB33" s="54"/>
      <c r="AC33" s="53">
        <f>'7月'!AQ36</f>
        <v>132</v>
      </c>
      <c r="AD33" s="141">
        <f>'7月'!AR36</f>
        <v>0</v>
      </c>
      <c r="AE33" s="90">
        <f>'7月'!AS36</f>
        <v>1</v>
      </c>
      <c r="AF33" s="90">
        <f>'7月'!AT36</f>
        <v>1</v>
      </c>
      <c r="AG33" s="101"/>
      <c r="AH33" s="54"/>
      <c r="AI33" s="54"/>
      <c r="AJ33" s="54"/>
      <c r="AK33" s="54"/>
      <c r="AL33" s="53">
        <f>'8月'!AQ36</f>
        <v>108</v>
      </c>
      <c r="AM33" s="141">
        <f>'8月'!AR36</f>
        <v>0</v>
      </c>
      <c r="AN33" s="77">
        <f>'8月'!AS36</f>
        <v>1</v>
      </c>
      <c r="AO33" s="68">
        <f>'8月'!AT36</f>
        <v>1</v>
      </c>
      <c r="AP33" s="96"/>
      <c r="AQ33" s="91" t="str">
        <f t="shared" si="0"/>
        <v>可</v>
      </c>
    </row>
    <row r="34" spans="2:43" ht="18.649999999999999" customHeight="1" x14ac:dyDescent="0.55000000000000004">
      <c r="B34" s="289">
        <v>13</v>
      </c>
      <c r="C34" s="174" t="str">
        <f>IF('5月'!C34="","",'5月'!C34)</f>
        <v/>
      </c>
      <c r="D34" s="148"/>
      <c r="E34" s="93" t="s">
        <v>2</v>
      </c>
      <c r="F34" s="51">
        <f>'5月'!AL37</f>
        <v>0</v>
      </c>
      <c r="G34" s="51">
        <f>'5月'!AM37</f>
        <v>0</v>
      </c>
      <c r="H34" s="51">
        <f>'5月'!AN37</f>
        <v>0</v>
      </c>
      <c r="I34" s="51">
        <f>'5月'!AO37</f>
        <v>0</v>
      </c>
      <c r="J34" s="51">
        <f>'5月'!AP37</f>
        <v>0</v>
      </c>
      <c r="K34" s="51"/>
      <c r="L34" s="51"/>
      <c r="M34" s="67"/>
      <c r="N34" s="76"/>
      <c r="O34" s="51">
        <f>'6月'!AL37</f>
        <v>0</v>
      </c>
      <c r="P34" s="51">
        <f>'6月'!AM37</f>
        <v>0</v>
      </c>
      <c r="Q34" s="51">
        <f>'6月'!AN37</f>
        <v>0</v>
      </c>
      <c r="R34" s="51">
        <f>'6月'!AO37</f>
        <v>0</v>
      </c>
      <c r="S34" s="51">
        <f>'6月'!AP37</f>
        <v>0</v>
      </c>
      <c r="T34" s="51"/>
      <c r="U34" s="51"/>
      <c r="V34" s="67"/>
      <c r="W34" s="67"/>
      <c r="X34" s="102">
        <f>'7月'!AL37</f>
        <v>0</v>
      </c>
      <c r="Y34" s="102">
        <f>'7月'!AM37</f>
        <v>0</v>
      </c>
      <c r="Z34" s="102">
        <f>'7月'!AN37</f>
        <v>0</v>
      </c>
      <c r="AA34" s="102">
        <f>'7月'!AO37</f>
        <v>0</v>
      </c>
      <c r="AB34" s="102">
        <f>'7月'!AP37</f>
        <v>0</v>
      </c>
      <c r="AC34" s="51"/>
      <c r="AD34" s="51"/>
      <c r="AE34" s="67"/>
      <c r="AF34" s="67"/>
      <c r="AG34" s="102">
        <f>'8月'!AL37</f>
        <v>0</v>
      </c>
      <c r="AH34" s="51">
        <f>'8月'!AM37</f>
        <v>0</v>
      </c>
      <c r="AI34" s="51">
        <f>'8月'!AN37</f>
        <v>0</v>
      </c>
      <c r="AJ34" s="51">
        <f>'8月'!AO37</f>
        <v>0</v>
      </c>
      <c r="AK34" s="51">
        <f>'8月'!AP37</f>
        <v>0</v>
      </c>
      <c r="AL34" s="51"/>
      <c r="AM34" s="51"/>
      <c r="AN34" s="76"/>
      <c r="AO34" s="67"/>
      <c r="AP34" s="96"/>
      <c r="AQ34" s="91"/>
    </row>
    <row r="35" spans="2:43" ht="18.649999999999999" customHeight="1" x14ac:dyDescent="0.55000000000000004">
      <c r="B35" s="290"/>
      <c r="C35" s="174"/>
      <c r="D35" s="150"/>
      <c r="E35" s="94" t="s">
        <v>16</v>
      </c>
      <c r="F35" s="54"/>
      <c r="G35" s="54"/>
      <c r="H35" s="54"/>
      <c r="I35" s="54"/>
      <c r="J35" s="54"/>
      <c r="K35" s="53">
        <f>'5月'!AQ38</f>
        <v>114</v>
      </c>
      <c r="L35" s="141">
        <f>'5月'!AR38</f>
        <v>0</v>
      </c>
      <c r="M35" s="90">
        <f>'5月'!AS38</f>
        <v>1</v>
      </c>
      <c r="N35" s="92">
        <f>'5月'!AT38</f>
        <v>1</v>
      </c>
      <c r="O35" s="54"/>
      <c r="P35" s="54"/>
      <c r="Q35" s="54"/>
      <c r="R35" s="54"/>
      <c r="S35" s="54"/>
      <c r="T35" s="53">
        <f>'6月'!AQ38</f>
        <v>126</v>
      </c>
      <c r="U35" s="141">
        <f>'6月'!AR38</f>
        <v>0</v>
      </c>
      <c r="V35" s="90">
        <f>'6月'!AS38</f>
        <v>1</v>
      </c>
      <c r="W35" s="90">
        <f>'6月'!AT38</f>
        <v>1</v>
      </c>
      <c r="X35" s="101"/>
      <c r="Y35" s="54"/>
      <c r="Z35" s="54"/>
      <c r="AA35" s="54"/>
      <c r="AB35" s="54"/>
      <c r="AC35" s="53">
        <f>'7月'!AQ38</f>
        <v>132</v>
      </c>
      <c r="AD35" s="141">
        <f>'7月'!AR38</f>
        <v>0</v>
      </c>
      <c r="AE35" s="90">
        <f>'7月'!AS38</f>
        <v>1</v>
      </c>
      <c r="AF35" s="90">
        <f>'7月'!AT38</f>
        <v>1</v>
      </c>
      <c r="AG35" s="101"/>
      <c r="AH35" s="54"/>
      <c r="AI35" s="54"/>
      <c r="AJ35" s="54"/>
      <c r="AK35" s="54"/>
      <c r="AL35" s="53">
        <f>'8月'!AQ38</f>
        <v>108</v>
      </c>
      <c r="AM35" s="141">
        <f>'8月'!AR38</f>
        <v>0</v>
      </c>
      <c r="AN35" s="77">
        <f>'8月'!AS38</f>
        <v>1</v>
      </c>
      <c r="AO35" s="68">
        <f>'8月'!AT38</f>
        <v>1</v>
      </c>
      <c r="AP35" s="96"/>
      <c r="AQ35" s="91" t="str">
        <f t="shared" si="0"/>
        <v>可</v>
      </c>
    </row>
    <row r="36" spans="2:43" ht="18.649999999999999" customHeight="1" x14ac:dyDescent="0.55000000000000004">
      <c r="B36" s="289">
        <v>14</v>
      </c>
      <c r="C36" s="174" t="str">
        <f>IF('5月'!C36="","",'5月'!C36)</f>
        <v/>
      </c>
      <c r="D36" s="148"/>
      <c r="E36" s="33" t="s">
        <v>2</v>
      </c>
      <c r="F36" s="51">
        <f>'5月'!AL39</f>
        <v>0</v>
      </c>
      <c r="G36" s="51">
        <f>'5月'!AM39</f>
        <v>0</v>
      </c>
      <c r="H36" s="51">
        <f>'5月'!AN39</f>
        <v>0</v>
      </c>
      <c r="I36" s="51">
        <f>'5月'!AO39</f>
        <v>0</v>
      </c>
      <c r="J36" s="51">
        <f>'5月'!AP39</f>
        <v>0</v>
      </c>
      <c r="K36" s="51"/>
      <c r="L36" s="51"/>
      <c r="M36" s="67"/>
      <c r="N36" s="76"/>
      <c r="O36" s="51">
        <f>'6月'!AL39</f>
        <v>0</v>
      </c>
      <c r="P36" s="51">
        <f>'6月'!AM39</f>
        <v>0</v>
      </c>
      <c r="Q36" s="51">
        <f>'6月'!AN39</f>
        <v>0</v>
      </c>
      <c r="R36" s="51">
        <f>'6月'!AO39</f>
        <v>0</v>
      </c>
      <c r="S36" s="51">
        <f>'6月'!AP39</f>
        <v>0</v>
      </c>
      <c r="T36" s="51"/>
      <c r="U36" s="51"/>
      <c r="V36" s="67"/>
      <c r="W36" s="67"/>
      <c r="X36" s="102">
        <f>'7月'!AL39</f>
        <v>0</v>
      </c>
      <c r="Y36" s="102">
        <f>'7月'!AM39</f>
        <v>0</v>
      </c>
      <c r="Z36" s="102">
        <f>'7月'!AN39</f>
        <v>0</v>
      </c>
      <c r="AA36" s="102">
        <f>'7月'!AO39</f>
        <v>0</v>
      </c>
      <c r="AB36" s="102">
        <f>'7月'!AP39</f>
        <v>0</v>
      </c>
      <c r="AC36" s="51"/>
      <c r="AD36" s="51"/>
      <c r="AE36" s="67"/>
      <c r="AF36" s="67"/>
      <c r="AG36" s="102">
        <f>'8月'!AL39</f>
        <v>0</v>
      </c>
      <c r="AH36" s="51">
        <f>'8月'!AM39</f>
        <v>0</v>
      </c>
      <c r="AI36" s="51">
        <f>'8月'!AN39</f>
        <v>0</v>
      </c>
      <c r="AJ36" s="51">
        <f>'8月'!AO39</f>
        <v>0</v>
      </c>
      <c r="AK36" s="51">
        <f>'8月'!AP39</f>
        <v>0</v>
      </c>
      <c r="AL36" s="51"/>
      <c r="AM36" s="51"/>
      <c r="AN36" s="76"/>
      <c r="AO36" s="67"/>
      <c r="AP36" s="96"/>
      <c r="AQ36" s="91"/>
    </row>
    <row r="37" spans="2:43" ht="18.649999999999999" customHeight="1" x14ac:dyDescent="0.55000000000000004">
      <c r="B37" s="290"/>
      <c r="C37" s="174"/>
      <c r="D37" s="150"/>
      <c r="E37" s="31" t="s">
        <v>16</v>
      </c>
      <c r="F37" s="54"/>
      <c r="G37" s="54"/>
      <c r="H37" s="54"/>
      <c r="I37" s="54"/>
      <c r="J37" s="54"/>
      <c r="K37" s="53">
        <f>'5月'!AQ40</f>
        <v>114</v>
      </c>
      <c r="L37" s="141">
        <f>'5月'!AR40</f>
        <v>0</v>
      </c>
      <c r="M37" s="90">
        <f>'5月'!AS40</f>
        <v>1</v>
      </c>
      <c r="N37" s="92">
        <f>'5月'!AT40</f>
        <v>1</v>
      </c>
      <c r="O37" s="54"/>
      <c r="P37" s="54"/>
      <c r="Q37" s="54"/>
      <c r="R37" s="54"/>
      <c r="S37" s="54"/>
      <c r="T37" s="53">
        <f>'6月'!AQ40</f>
        <v>126</v>
      </c>
      <c r="U37" s="141">
        <f>'6月'!AR40</f>
        <v>0</v>
      </c>
      <c r="V37" s="90">
        <f>'6月'!AS40</f>
        <v>1</v>
      </c>
      <c r="W37" s="90">
        <f>'6月'!AT40</f>
        <v>1</v>
      </c>
      <c r="X37" s="101"/>
      <c r="Y37" s="54"/>
      <c r="Z37" s="54"/>
      <c r="AA37" s="54"/>
      <c r="AB37" s="54"/>
      <c r="AC37" s="53">
        <f>'7月'!AQ40</f>
        <v>132</v>
      </c>
      <c r="AD37" s="141">
        <f>'7月'!AR40</f>
        <v>0</v>
      </c>
      <c r="AE37" s="90">
        <f>'7月'!AS40</f>
        <v>1</v>
      </c>
      <c r="AF37" s="90">
        <f>'7月'!AT40</f>
        <v>1</v>
      </c>
      <c r="AG37" s="101"/>
      <c r="AH37" s="54"/>
      <c r="AI37" s="54"/>
      <c r="AJ37" s="54"/>
      <c r="AK37" s="54"/>
      <c r="AL37" s="53">
        <f>'8月'!AQ40</f>
        <v>108</v>
      </c>
      <c r="AM37" s="141">
        <f>'8月'!AR40</f>
        <v>0</v>
      </c>
      <c r="AN37" s="77">
        <f>'8月'!AS40</f>
        <v>1</v>
      </c>
      <c r="AO37" s="68">
        <f>'8月'!AT40</f>
        <v>1</v>
      </c>
      <c r="AP37" s="96"/>
      <c r="AQ37" s="91" t="str">
        <f t="shared" si="0"/>
        <v>可</v>
      </c>
    </row>
    <row r="38" spans="2:43" ht="18.649999999999999" customHeight="1" x14ac:dyDescent="0.55000000000000004">
      <c r="B38" s="289">
        <v>15</v>
      </c>
      <c r="C38" s="174" t="str">
        <f>IF('5月'!C38="","",'5月'!C38)</f>
        <v/>
      </c>
      <c r="D38" s="148"/>
      <c r="E38" s="93" t="s">
        <v>2</v>
      </c>
      <c r="F38" s="51">
        <f>'5月'!AL41</f>
        <v>0</v>
      </c>
      <c r="G38" s="51">
        <f>'5月'!AM41</f>
        <v>0</v>
      </c>
      <c r="H38" s="51">
        <f>'5月'!AN41</f>
        <v>0</v>
      </c>
      <c r="I38" s="51">
        <f>'5月'!AO41</f>
        <v>0</v>
      </c>
      <c r="J38" s="51">
        <f>'5月'!AP41</f>
        <v>0</v>
      </c>
      <c r="K38" s="51"/>
      <c r="L38" s="51"/>
      <c r="M38" s="67"/>
      <c r="N38" s="76"/>
      <c r="O38" s="51">
        <f>'6月'!AL41</f>
        <v>0</v>
      </c>
      <c r="P38" s="51">
        <f>'6月'!AM41</f>
        <v>0</v>
      </c>
      <c r="Q38" s="51">
        <f>'6月'!AN41</f>
        <v>0</v>
      </c>
      <c r="R38" s="51">
        <f>'6月'!AO41</f>
        <v>0</v>
      </c>
      <c r="S38" s="51">
        <f>'6月'!AP41</f>
        <v>0</v>
      </c>
      <c r="T38" s="51"/>
      <c r="U38" s="51"/>
      <c r="V38" s="67"/>
      <c r="W38" s="67"/>
      <c r="X38" s="102">
        <f>'7月'!AL41</f>
        <v>0</v>
      </c>
      <c r="Y38" s="102">
        <f>'7月'!AM41</f>
        <v>0</v>
      </c>
      <c r="Z38" s="102">
        <f>'7月'!AN41</f>
        <v>0</v>
      </c>
      <c r="AA38" s="102">
        <f>'7月'!AO41</f>
        <v>0</v>
      </c>
      <c r="AB38" s="102">
        <f>'7月'!AP41</f>
        <v>0</v>
      </c>
      <c r="AC38" s="51"/>
      <c r="AD38" s="51"/>
      <c r="AE38" s="67"/>
      <c r="AF38" s="67"/>
      <c r="AG38" s="102">
        <f>'8月'!AL41</f>
        <v>0</v>
      </c>
      <c r="AH38" s="51">
        <f>'8月'!AM41</f>
        <v>0</v>
      </c>
      <c r="AI38" s="51">
        <f>'8月'!AN41</f>
        <v>0</v>
      </c>
      <c r="AJ38" s="51">
        <f>'8月'!AO41</f>
        <v>0</v>
      </c>
      <c r="AK38" s="51">
        <f>'8月'!AP41</f>
        <v>0</v>
      </c>
      <c r="AL38" s="51"/>
      <c r="AM38" s="51"/>
      <c r="AN38" s="76"/>
      <c r="AO38" s="67"/>
      <c r="AP38" s="96"/>
      <c r="AQ38" s="91"/>
    </row>
    <row r="39" spans="2:43" ht="18.649999999999999" customHeight="1" x14ac:dyDescent="0.55000000000000004">
      <c r="B39" s="292"/>
      <c r="C39" s="174"/>
      <c r="D39" s="149"/>
      <c r="E39" s="94" t="s">
        <v>16</v>
      </c>
      <c r="F39" s="54"/>
      <c r="G39" s="54"/>
      <c r="H39" s="54"/>
      <c r="I39" s="54"/>
      <c r="J39" s="54"/>
      <c r="K39" s="53">
        <f>'5月'!AQ42</f>
        <v>114</v>
      </c>
      <c r="L39" s="141">
        <f>'5月'!AR42</f>
        <v>0</v>
      </c>
      <c r="M39" s="90">
        <f>'5月'!AS42</f>
        <v>1</v>
      </c>
      <c r="N39" s="92">
        <f>'5月'!AT42</f>
        <v>1</v>
      </c>
      <c r="O39" s="54"/>
      <c r="P39" s="54"/>
      <c r="Q39" s="54"/>
      <c r="R39" s="54"/>
      <c r="S39" s="54"/>
      <c r="T39" s="53">
        <f>'6月'!AQ42</f>
        <v>126</v>
      </c>
      <c r="U39" s="141">
        <f>'6月'!AR42</f>
        <v>0</v>
      </c>
      <c r="V39" s="90">
        <f>'6月'!AS42</f>
        <v>1</v>
      </c>
      <c r="W39" s="90">
        <f>'6月'!AT42</f>
        <v>1</v>
      </c>
      <c r="X39" s="101"/>
      <c r="Y39" s="54"/>
      <c r="Z39" s="54"/>
      <c r="AA39" s="54"/>
      <c r="AB39" s="54"/>
      <c r="AC39" s="53">
        <f>'7月'!AQ42</f>
        <v>132</v>
      </c>
      <c r="AD39" s="141">
        <f>'7月'!AR42</f>
        <v>0</v>
      </c>
      <c r="AE39" s="90">
        <f>'7月'!AS42</f>
        <v>1</v>
      </c>
      <c r="AF39" s="90">
        <f>'7月'!AT42</f>
        <v>1</v>
      </c>
      <c r="AG39" s="101"/>
      <c r="AH39" s="54"/>
      <c r="AI39" s="54"/>
      <c r="AJ39" s="54"/>
      <c r="AK39" s="54"/>
      <c r="AL39" s="53">
        <f>'8月'!AQ42</f>
        <v>108</v>
      </c>
      <c r="AM39" s="141">
        <f>'8月'!AR42</f>
        <v>0</v>
      </c>
      <c r="AN39" s="77">
        <f>'8月'!AS42</f>
        <v>1</v>
      </c>
      <c r="AO39" s="68">
        <f>'8月'!AT42</f>
        <v>1</v>
      </c>
      <c r="AP39" s="96"/>
      <c r="AQ39" s="91" t="str">
        <f t="shared" si="0"/>
        <v>可</v>
      </c>
    </row>
    <row r="40" spans="2:43" ht="18" x14ac:dyDescent="0.55000000000000004"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95"/>
      <c r="AM40" s="95"/>
      <c r="AN40" s="96"/>
      <c r="AO40" s="69"/>
      <c r="AP40" s="69"/>
      <c r="AQ40" s="11"/>
    </row>
    <row r="41" spans="2:43" ht="18.5" thickBot="1" x14ac:dyDescent="0.6">
      <c r="B41" s="291"/>
      <c r="C41" s="291"/>
      <c r="D41" s="291"/>
      <c r="E41" s="291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  <c r="AN41" s="69"/>
      <c r="AO41" s="69"/>
      <c r="AP41" s="69"/>
      <c r="AQ41" s="11"/>
    </row>
    <row r="42" spans="2:43" ht="18.5" thickBot="1" x14ac:dyDescent="0.6">
      <c r="B42" s="97"/>
      <c r="C42" s="97"/>
      <c r="D42" s="97"/>
      <c r="E42" s="97"/>
      <c r="F42" s="288"/>
      <c r="G42" s="288"/>
      <c r="H42" s="288"/>
      <c r="I42" s="288"/>
      <c r="J42" s="98"/>
      <c r="K42" s="271">
        <f>'5月'!$AK$49</f>
        <v>114</v>
      </c>
      <c r="L42" s="272"/>
      <c r="M42" s="69"/>
      <c r="N42" s="69"/>
      <c r="O42" s="11"/>
      <c r="P42" s="11"/>
      <c r="Q42" s="11"/>
      <c r="R42" s="11"/>
      <c r="S42" s="11"/>
      <c r="T42" s="271">
        <f>('5月'!AK49)+('6月'!AK49)</f>
        <v>240</v>
      </c>
      <c r="U42" s="272"/>
      <c r="V42" s="69"/>
      <c r="W42" s="69"/>
      <c r="X42" s="11"/>
      <c r="Y42" s="11"/>
      <c r="Z42" s="11"/>
      <c r="AA42" s="11"/>
      <c r="AB42" s="11"/>
      <c r="AC42" s="271">
        <f>('5月'!AK49)+('6月'!AK49)+('7月'!AK49)</f>
        <v>372</v>
      </c>
      <c r="AD42" s="272"/>
      <c r="AE42" s="69"/>
      <c r="AF42" s="69"/>
      <c r="AG42" s="11"/>
      <c r="AH42" s="11"/>
      <c r="AI42" s="11"/>
      <c r="AJ42" s="11"/>
      <c r="AK42" s="11"/>
      <c r="AL42" s="271">
        <f>('5月'!AK49)+('6月'!AK49)+('7月'!AK49)+('8月'!AK49)</f>
        <v>480</v>
      </c>
      <c r="AM42" s="272"/>
      <c r="AN42" s="69"/>
      <c r="AO42" s="69"/>
      <c r="AP42" s="69"/>
      <c r="AQ42" s="11"/>
    </row>
    <row r="43" spans="2:43" ht="18" x14ac:dyDescent="0.55000000000000004">
      <c r="B43" s="11"/>
      <c r="C43" s="99"/>
      <c r="D43" s="99"/>
      <c r="E43" s="100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</row>
    <row r="44" spans="2:43" x14ac:dyDescent="0.2">
      <c r="C44" s="5"/>
      <c r="D44" s="5"/>
      <c r="E44" s="2"/>
    </row>
    <row r="45" spans="2:43" x14ac:dyDescent="0.2">
      <c r="C45" s="5"/>
      <c r="D45" s="5"/>
      <c r="E45" s="2"/>
    </row>
    <row r="46" spans="2:43" x14ac:dyDescent="0.2">
      <c r="C46" s="5"/>
      <c r="D46" s="5"/>
      <c r="E46" s="2"/>
    </row>
    <row r="47" spans="2:43" x14ac:dyDescent="0.2">
      <c r="C47" s="5"/>
      <c r="D47" s="5"/>
      <c r="E47" s="2"/>
    </row>
    <row r="48" spans="2:43" x14ac:dyDescent="0.2">
      <c r="C48" s="5"/>
      <c r="D48" s="5"/>
      <c r="E48" s="2"/>
    </row>
    <row r="49" spans="3:5" x14ac:dyDescent="0.2">
      <c r="C49" s="3"/>
      <c r="D49" s="3"/>
      <c r="E49" s="2"/>
    </row>
    <row r="50" spans="3:5" x14ac:dyDescent="0.2">
      <c r="C50" s="6"/>
      <c r="D50" s="6"/>
      <c r="E50" s="2"/>
    </row>
    <row r="51" spans="3:5" x14ac:dyDescent="0.2">
      <c r="C51" s="6"/>
      <c r="D51" t="s">
        <v>39</v>
      </c>
      <c r="E51" t="s">
        <v>78</v>
      </c>
    </row>
    <row r="52" spans="3:5" x14ac:dyDescent="0.2">
      <c r="D52" t="s">
        <v>40</v>
      </c>
      <c r="E52" t="s">
        <v>41</v>
      </c>
    </row>
    <row r="53" spans="3:5" x14ac:dyDescent="0.2">
      <c r="D53" t="s">
        <v>42</v>
      </c>
      <c r="E53" t="s">
        <v>43</v>
      </c>
    </row>
    <row r="54" spans="3:5" x14ac:dyDescent="0.2">
      <c r="D54" t="s">
        <v>44</v>
      </c>
      <c r="E54" t="s">
        <v>88</v>
      </c>
    </row>
    <row r="55" spans="3:5" x14ac:dyDescent="0.2">
      <c r="D55" t="s">
        <v>45</v>
      </c>
    </row>
    <row r="56" spans="3:5" x14ac:dyDescent="0.2">
      <c r="D56" t="s">
        <v>46</v>
      </c>
    </row>
    <row r="57" spans="3:5" x14ac:dyDescent="0.2">
      <c r="D57" t="s">
        <v>47</v>
      </c>
    </row>
    <row r="58" spans="3:5" x14ac:dyDescent="0.2">
      <c r="D58" t="s">
        <v>48</v>
      </c>
    </row>
    <row r="59" spans="3:5" x14ac:dyDescent="0.2">
      <c r="D59" t="s">
        <v>49</v>
      </c>
    </row>
    <row r="60" spans="3:5" x14ac:dyDescent="0.2">
      <c r="D60" t="s">
        <v>50</v>
      </c>
    </row>
    <row r="61" spans="3:5" x14ac:dyDescent="0.2">
      <c r="D61" t="s">
        <v>51</v>
      </c>
    </row>
    <row r="62" spans="3:5" x14ac:dyDescent="0.2">
      <c r="D62" t="s">
        <v>52</v>
      </c>
    </row>
    <row r="63" spans="3:5" x14ac:dyDescent="0.2">
      <c r="D63" t="s">
        <v>53</v>
      </c>
    </row>
    <row r="64" spans="3:5" x14ac:dyDescent="0.2">
      <c r="D64" t="s">
        <v>54</v>
      </c>
    </row>
    <row r="65" spans="4:4" x14ac:dyDescent="0.2">
      <c r="D65" t="s">
        <v>55</v>
      </c>
    </row>
  </sheetData>
  <mergeCells count="89">
    <mergeCell ref="B14:B15"/>
    <mergeCell ref="C12:C13"/>
    <mergeCell ref="B7:B9"/>
    <mergeCell ref="B10:B11"/>
    <mergeCell ref="C10:C11"/>
    <mergeCell ref="C14:C15"/>
    <mergeCell ref="G8:G9"/>
    <mergeCell ref="C7:C9"/>
    <mergeCell ref="E7:E9"/>
    <mergeCell ref="F8:F9"/>
    <mergeCell ref="AE8:AE9"/>
    <mergeCell ref="Z8:Z9"/>
    <mergeCell ref="AA8:AA9"/>
    <mergeCell ref="L8:L9"/>
    <mergeCell ref="M8:M9"/>
    <mergeCell ref="N8:N9"/>
    <mergeCell ref="W8:W9"/>
    <mergeCell ref="I8:I9"/>
    <mergeCell ref="K8:K9"/>
    <mergeCell ref="R8:R9"/>
    <mergeCell ref="T8:T9"/>
    <mergeCell ref="U8:U9"/>
    <mergeCell ref="C30:C31"/>
    <mergeCell ref="B32:B33"/>
    <mergeCell ref="B20:B21"/>
    <mergeCell ref="C20:C21"/>
    <mergeCell ref="B26:B27"/>
    <mergeCell ref="B24:B25"/>
    <mergeCell ref="C24:C25"/>
    <mergeCell ref="C26:C27"/>
    <mergeCell ref="B28:B29"/>
    <mergeCell ref="C28:C29"/>
    <mergeCell ref="B30:B31"/>
    <mergeCell ref="B22:B23"/>
    <mergeCell ref="C22:C23"/>
    <mergeCell ref="B18:B19"/>
    <mergeCell ref="C18:C19"/>
    <mergeCell ref="B16:B17"/>
    <mergeCell ref="C16:C17"/>
    <mergeCell ref="AC8:AC9"/>
    <mergeCell ref="H8:H9"/>
    <mergeCell ref="B12:B13"/>
    <mergeCell ref="AB8:AB9"/>
    <mergeCell ref="V8:V9"/>
    <mergeCell ref="J8:J9"/>
    <mergeCell ref="S8:S9"/>
    <mergeCell ref="Q8:Q9"/>
    <mergeCell ref="P8:P9"/>
    <mergeCell ref="O8:O9"/>
    <mergeCell ref="X8:X9"/>
    <mergeCell ref="Y8:Y9"/>
    <mergeCell ref="AC42:AD42"/>
    <mergeCell ref="F42:I42"/>
    <mergeCell ref="C32:C33"/>
    <mergeCell ref="B34:B35"/>
    <mergeCell ref="C34:C35"/>
    <mergeCell ref="B36:B37"/>
    <mergeCell ref="C36:C37"/>
    <mergeCell ref="B41:E41"/>
    <mergeCell ref="T42:U42"/>
    <mergeCell ref="K42:L42"/>
    <mergeCell ref="B38:B39"/>
    <mergeCell ref="C38:C39"/>
    <mergeCell ref="I1:N1"/>
    <mergeCell ref="X7:AF7"/>
    <mergeCell ref="V4:W4"/>
    <mergeCell ref="F7:N7"/>
    <mergeCell ref="O7:W7"/>
    <mergeCell ref="M4:Q4"/>
    <mergeCell ref="X5:AC5"/>
    <mergeCell ref="D3:K3"/>
    <mergeCell ref="D4:K4"/>
    <mergeCell ref="D5:K5"/>
    <mergeCell ref="AN4:AO4"/>
    <mergeCell ref="AF8:AF9"/>
    <mergeCell ref="X4:Y4"/>
    <mergeCell ref="AQ8:AQ9"/>
    <mergeCell ref="AL42:AM42"/>
    <mergeCell ref="AG7:AO7"/>
    <mergeCell ref="AG8:AG9"/>
    <mergeCell ref="AH8:AH9"/>
    <mergeCell ref="AI8:AI9"/>
    <mergeCell ref="AJ8:AJ9"/>
    <mergeCell ref="AL8:AL9"/>
    <mergeCell ref="AM8:AM9"/>
    <mergeCell ref="AN8:AN9"/>
    <mergeCell ref="AO8:AO9"/>
    <mergeCell ref="AK8:AK9"/>
    <mergeCell ref="AD8:AD9"/>
  </mergeCells>
  <phoneticPr fontId="2"/>
  <conditionalFormatting sqref="AQ11:AQ39">
    <cfRule type="cellIs" dxfId="1" priority="1" operator="equal">
      <formula>"不可"</formula>
    </cfRule>
    <cfRule type="cellIs" dxfId="0" priority="2" operator="equal">
      <formula>"可"</formula>
    </cfRule>
  </conditionalFormatting>
  <dataValidations count="2">
    <dataValidation type="list" allowBlank="1" showInputMessage="1" showErrorMessage="1" sqref="D10 D12 D14 D16 D18 D20 D22 D24 D26 D28 D30 D32 D34 D36 D38" xr:uid="{00000000-0002-0000-0400-000000000000}">
      <formula1>$D$51:$D$67</formula1>
    </dataValidation>
    <dataValidation type="list" allowBlank="1" showInputMessage="1" showErrorMessage="1" sqref="D11 D13 D15 D17 D19 D21 D23 D25 D27 D29 D31 D33 D35 D37 D39" xr:uid="{00000000-0002-0000-0400-000001000000}">
      <formula1>$E$51:$E$55</formula1>
    </dataValidation>
  </dataValidations>
  <printOptions horizontalCentered="1" verticalCentered="1"/>
  <pageMargins left="0.70866141732283472" right="0.70866141732283472" top="0.62992125984251968" bottom="0.19685039370078741" header="0.15748031496062992" footer="0.15748031496062992"/>
  <pageSetup paperSize="9" scale="5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5月</vt:lpstr>
      <vt:lpstr>6月</vt:lpstr>
      <vt:lpstr>7月</vt:lpstr>
      <vt:lpstr>8月</vt:lpstr>
      <vt:lpstr>集計表</vt:lpstr>
      <vt:lpstr>'5月'!Print_Area</vt:lpstr>
      <vt:lpstr>'6月'!Print_Area</vt:lpstr>
      <vt:lpstr>'7月'!Print_Area</vt:lpstr>
      <vt:lpstr>'8月'!Print_Area</vt:lpstr>
      <vt:lpstr>集計表!Print_Area</vt:lpstr>
    </vt:vector>
  </TitlesOfParts>
  <Company>雇用促進事業団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雇用促進事業団</dc:creator>
  <cp:lastModifiedBy>安田　幸子</cp:lastModifiedBy>
  <cp:lastPrinted>2024-12-24T05:51:24Z</cp:lastPrinted>
  <dcterms:created xsi:type="dcterms:W3CDTF">2001-08-03T01:37:48Z</dcterms:created>
  <dcterms:modified xsi:type="dcterms:W3CDTF">2025-09-24T06:04:30Z</dcterms:modified>
</cp:coreProperties>
</file>